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476" yWindow="65476" windowWidth="12390" windowHeight="9255" tabRatio="880" activeTab="0"/>
  </bookViews>
  <sheets>
    <sheet name="Notes" sheetId="1" r:id="rId1"/>
    <sheet name="U11G 0-99" sheetId="2" r:id="rId2"/>
    <sheet name="U11B 101+" sheetId="3" r:id="rId3"/>
    <sheet name="U11M 201+" sheetId="4" r:id="rId4"/>
    <sheet name="U16G 301+" sheetId="5" r:id="rId5"/>
    <sheet name="U16B 401+" sheetId="6" r:id="rId6"/>
    <sheet name="U16M 501+" sheetId="7" r:id="rId7"/>
  </sheets>
  <definedNames>
    <definedName name="_xlnm.Print_Area" localSheetId="0">'Notes'!$A$4:$O$31</definedName>
    <definedName name="_xlnm.Print_Area" localSheetId="2">'U11B 101+'!$A$1:$N$62</definedName>
    <definedName name="_xlnm.Print_Area" localSheetId="1">'U11G 0-99'!$A$19:$N$64</definedName>
    <definedName name="_xlnm.Print_Area" localSheetId="5">'U16B 401+'!$A$1:$N$64</definedName>
    <definedName name="_xlnm.Print_Area" localSheetId="4">'U16G 301+'!$A$1:$N$62</definedName>
    <definedName name="_xlnm.Print_Area" localSheetId="6">'U16M 501+'!$A$19:$Z$64</definedName>
  </definedNames>
  <calcPr fullCalcOnLoad="1"/>
</workbook>
</file>

<file path=xl/sharedStrings.xml><?xml version="1.0" encoding="utf-8"?>
<sst xmlns="http://schemas.openxmlformats.org/spreadsheetml/2006/main" count="962" uniqueCount="75">
  <si>
    <t>13th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</si>
  <si>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</si>
  <si>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</si>
  <si>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</si>
  <si>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</si>
  <si>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</si>
  <si>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</si>
  <si>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</si>
  <si>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</si>
  <si>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</si>
  <si>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Points</t>
  </si>
  <si>
    <t>Position</t>
  </si>
  <si>
    <t>NI</t>
  </si>
  <si>
    <t>N</t>
  </si>
  <si>
    <t>SW</t>
  </si>
  <si>
    <t>EM</t>
  </si>
  <si>
    <t>E</t>
  </si>
  <si>
    <t>WM</t>
  </si>
  <si>
    <t>Y</t>
  </si>
  <si>
    <t>Sc</t>
  </si>
  <si>
    <t>S</t>
  </si>
  <si>
    <t>W</t>
  </si>
  <si>
    <t>NW</t>
  </si>
  <si>
    <t>L</t>
  </si>
  <si>
    <t>SE</t>
  </si>
  <si>
    <t>Floor</t>
  </si>
  <si>
    <t>Vault</t>
  </si>
  <si>
    <t>UNDER 11 GIRLS</t>
  </si>
  <si>
    <t>FLOOR</t>
  </si>
  <si>
    <t>VAULT</t>
  </si>
  <si>
    <t>UNDER 11 BOYS</t>
  </si>
  <si>
    <t>UNDER 11 MIXED</t>
  </si>
  <si>
    <t>Total</t>
  </si>
  <si>
    <t>School</t>
  </si>
  <si>
    <t>Total Score / Position</t>
  </si>
  <si>
    <t>Rank</t>
  </si>
  <si>
    <t>Base</t>
  </si>
  <si>
    <t>First</t>
  </si>
  <si>
    <t>Second</t>
  </si>
  <si>
    <t>Third</t>
  </si>
  <si>
    <t>B/G</t>
  </si>
  <si>
    <t>4 Score</t>
  </si>
  <si>
    <t>Regions</t>
  </si>
  <si>
    <t>F</t>
  </si>
  <si>
    <t>Score</t>
  </si>
  <si>
    <t>B</t>
  </si>
  <si>
    <t>G</t>
  </si>
  <si>
    <t>UNDER 16 GIRLS</t>
  </si>
  <si>
    <t>UNDER 16 BOYS</t>
  </si>
  <si>
    <t>UNDER 16 MIXED</t>
  </si>
  <si>
    <t>Trio Sequence Score</t>
  </si>
  <si>
    <t>Trio</t>
  </si>
  <si>
    <t>Team/School name</t>
  </si>
  <si>
    <t>Team/School Name</t>
  </si>
  <si>
    <t>NOTES</t>
  </si>
  <si>
    <t>All printing is set for A4 Landscape</t>
  </si>
  <si>
    <t>The formulas will indicate the position of each Team/School</t>
  </si>
  <si>
    <t>In the event of a tie, Organisers will have to determine manually which Team is awarded what placing</t>
  </si>
  <si>
    <t>Data can only be entered into Team/School Name, Gymnast Name, Floor, Vault and Team Trio Sequence score cells, as shaded below</t>
  </si>
  <si>
    <t>All worksheets are password protected to prevent formulas being changed/corrupted!</t>
  </si>
  <si>
    <t>Mixed Teams</t>
  </si>
  <si>
    <t>Girls or Boys Teams</t>
  </si>
  <si>
    <r>
      <t xml:space="preserve">In Mixed Team events you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indicate whether the gymnast is a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for the formulas to work properly (Shaded Green)</t>
    </r>
  </si>
  <si>
    <r>
      <t xml:space="preserve">A </t>
    </r>
    <r>
      <rPr>
        <b/>
        <sz val="10"/>
        <rFont val="Arial"/>
        <family val="2"/>
      </rPr>
      <t>score</t>
    </r>
    <r>
      <rPr>
        <sz val="10"/>
        <rFont val="Arial"/>
        <family val="2"/>
      </rPr>
      <t xml:space="preserve">, including zero,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entered into ALL of the score cells for the formulas to work. Zeros automatically colour red to help identify them.</t>
    </r>
  </si>
  <si>
    <r>
      <t xml:space="preserve">In teams of </t>
    </r>
    <r>
      <rPr>
        <b/>
        <sz val="10"/>
        <rFont val="Arial"/>
        <family val="2"/>
      </rPr>
      <t xml:space="preserve">three, one of </t>
    </r>
    <r>
      <rPr>
        <sz val="10"/>
        <rFont val="Arial"/>
        <family val="2"/>
      </rPr>
      <t>the B/G can be left blank.  However, all the Boy's (</t>
    </r>
    <r>
      <rPr>
        <b/>
        <sz val="10"/>
        <rFont val="Arial"/>
        <family val="2"/>
      </rPr>
      <t>B's</t>
    </r>
    <r>
      <rPr>
        <sz val="10"/>
        <rFont val="Arial"/>
        <family val="2"/>
      </rPr>
      <t xml:space="preserve">) will always perform </t>
    </r>
    <r>
      <rPr>
        <u val="single"/>
        <sz val="10"/>
        <rFont val="Arial"/>
        <family val="2"/>
      </rPr>
      <t>first!</t>
    </r>
  </si>
  <si>
    <t>All Teams must compete in numerical order.</t>
  </si>
  <si>
    <r>
      <t xml:space="preserve">In a team of </t>
    </r>
    <r>
      <rPr>
        <u val="single"/>
        <sz val="10"/>
        <rFont val="Arial"/>
        <family val="2"/>
      </rPr>
      <t>Four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two</t>
    </r>
    <r>
      <rPr>
        <sz val="10"/>
        <rFont val="Arial"/>
        <family val="2"/>
      </rPr>
      <t xml:space="preserve"> Gymnasts may compete on </t>
    </r>
    <r>
      <rPr>
        <b/>
        <sz val="10"/>
        <rFont val="Arial"/>
        <family val="2"/>
      </rPr>
      <t>both</t>
    </r>
    <r>
      <rPr>
        <sz val="10"/>
        <rFont val="Arial"/>
        <family val="2"/>
      </rPr>
      <t xml:space="preserve"> pieces. Of the pair remaining</t>
    </r>
    <r>
      <rPr>
        <b/>
        <sz val="10"/>
        <rFont val="Arial"/>
        <family val="2"/>
      </rPr>
      <t xml:space="preserve"> each</t>
    </r>
    <r>
      <rPr>
        <sz val="10"/>
        <rFont val="Arial"/>
        <family val="2"/>
      </rPr>
      <t xml:space="preserve"> Gymnast may compete on </t>
    </r>
    <r>
      <rPr>
        <b/>
        <sz val="10"/>
        <rFont val="Arial"/>
        <family val="2"/>
      </rPr>
      <t>one piece each,</t>
    </r>
  </si>
  <si>
    <r>
      <t xml:space="preserve">or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gymnast may compete on </t>
    </r>
    <r>
      <rPr>
        <b/>
        <sz val="10"/>
        <rFont val="Arial"/>
        <family val="2"/>
      </rPr>
      <t>both pieces!</t>
    </r>
    <r>
      <rPr>
        <sz val="10"/>
        <rFont val="Arial"/>
        <family val="2"/>
      </rPr>
      <t xml:space="preserve">  (Therefore, there should be at least one entry of </t>
    </r>
    <r>
      <rPr>
        <b/>
        <sz val="10"/>
        <rFont val="Arial"/>
        <family val="2"/>
      </rPr>
      <t>zero</t>
    </r>
    <r>
      <rPr>
        <sz val="10"/>
        <rFont val="Arial"/>
        <family val="2"/>
      </rPr>
      <t xml:space="preserve"> for each piece)</t>
    </r>
  </si>
  <si>
    <r>
      <t xml:space="preserve">In a </t>
    </r>
    <r>
      <rPr>
        <b/>
        <sz val="10"/>
        <rFont val="Arial"/>
        <family val="2"/>
      </rPr>
      <t>Mixed Team ONLY THREE</t>
    </r>
    <r>
      <rPr>
        <sz val="10"/>
        <rFont val="Arial"/>
        <family val="2"/>
      </rPr>
      <t xml:space="preserve"> Gymnasts can compete on each piece with at least </t>
    </r>
    <r>
      <rPr>
        <b/>
        <sz val="10"/>
        <rFont val="Arial"/>
        <family val="2"/>
      </rPr>
      <t>one Boy and one Girl</t>
    </r>
    <r>
      <rPr>
        <sz val="10"/>
        <rFont val="Arial"/>
        <family val="2"/>
      </rPr>
      <t xml:space="preserve"> performing!</t>
    </r>
  </si>
  <si>
    <r>
      <t xml:space="preserve">In a team of </t>
    </r>
    <r>
      <rPr>
        <u val="single"/>
        <sz val="10"/>
        <rFont val="Arial"/>
        <family val="2"/>
      </rPr>
      <t>Four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one</t>
    </r>
    <r>
      <rPr>
        <sz val="10"/>
        <rFont val="Arial"/>
        <family val="2"/>
      </rPr>
      <t xml:space="preserve"> of the remaining pair of Gymnasts</t>
    </r>
    <r>
      <rPr>
        <sz val="10"/>
        <rFont val="Arial"/>
        <family val="2"/>
      </rPr>
      <t xml:space="preserve"> may compete on </t>
    </r>
    <r>
      <rPr>
        <b/>
        <sz val="10"/>
        <rFont val="Arial"/>
        <family val="2"/>
      </rPr>
      <t>both</t>
    </r>
    <r>
      <rPr>
        <sz val="10"/>
        <rFont val="Arial"/>
        <family val="2"/>
      </rPr>
      <t xml:space="preserve"> pieces, or</t>
    </r>
    <r>
      <rPr>
        <b/>
        <sz val="10"/>
        <rFont val="Arial"/>
        <family val="2"/>
      </rPr>
      <t xml:space="preserve"> each</t>
    </r>
    <r>
      <rPr>
        <sz val="10"/>
        <rFont val="Arial"/>
        <family val="2"/>
      </rPr>
      <t xml:space="preserve"> Gymnast may compete on </t>
    </r>
    <r>
      <rPr>
        <b/>
        <sz val="10"/>
        <rFont val="Arial"/>
        <family val="2"/>
      </rPr>
      <t xml:space="preserve">one piece each, </t>
    </r>
  </si>
  <si>
    <r>
      <t xml:space="preserve">but </t>
    </r>
    <r>
      <rPr>
        <b/>
        <sz val="10"/>
        <rFont val="Arial"/>
        <family val="2"/>
      </rPr>
      <t>both</t>
    </r>
    <r>
      <rPr>
        <sz val="10"/>
        <rFont val="Arial"/>
        <family val="2"/>
      </rPr>
      <t xml:space="preserve"> Gymnasts may </t>
    </r>
    <r>
      <rPr>
        <b/>
        <sz val="10"/>
        <rFont val="Arial"/>
        <family val="2"/>
      </rPr>
      <t>never</t>
    </r>
    <r>
      <rPr>
        <sz val="10"/>
        <rFont val="Arial"/>
        <family val="2"/>
      </rPr>
      <t xml:space="preserve"> compete on </t>
    </r>
    <r>
      <rPr>
        <b/>
        <sz val="10"/>
        <rFont val="Arial"/>
        <family val="2"/>
      </rPr>
      <t>both pieces</t>
    </r>
    <r>
      <rPr>
        <sz val="10"/>
        <rFont val="Arial"/>
        <family val="2"/>
      </rPr>
      <t xml:space="preserve">! (Therefore, there should be at least one entry of </t>
    </r>
    <r>
      <rPr>
        <b/>
        <sz val="10"/>
        <rFont val="Arial"/>
        <family val="2"/>
      </rPr>
      <t>zero</t>
    </r>
    <r>
      <rPr>
        <sz val="10"/>
        <rFont val="Arial"/>
        <family val="2"/>
      </rPr>
      <t xml:space="preserve"> for each piece.)</t>
    </r>
  </si>
  <si>
    <t>Have a play using fictitious names and scores below, especially the Mixed.  See what happens when you change scores, or gender.</t>
  </si>
  <si>
    <t>14th</t>
  </si>
  <si>
    <t>15th</t>
  </si>
  <si>
    <t>Team/School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</si>
</sst>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0.0000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MS Sans Serif"/>
      <family val="2"/>
    </font>
    <font>
      <b/>
      <sz val="11"/>
      <color indexed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7" fillId="0" borderId="10" xfId="0" applyNumberFormat="1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7" fillId="0" borderId="0" xfId="0" applyNumberFormat="1" applyFont="1" applyAlignment="1" applyProtection="1">
      <alignment/>
      <protection hidden="1"/>
    </xf>
    <xf numFmtId="2" fontId="7" fillId="0" borderId="0" xfId="0" applyNumberFormat="1" applyFont="1" applyBorder="1" applyAlignment="1" applyProtection="1">
      <alignment horizontal="right" vertical="center"/>
      <protection hidden="1"/>
    </xf>
    <xf numFmtId="2" fontId="7" fillId="0" borderId="0" xfId="0" applyNumberFormat="1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43" fontId="6" fillId="0" borderId="15" xfId="0" applyNumberFormat="1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43" fontId="9" fillId="0" borderId="17" xfId="42" applyFont="1" applyFill="1" applyBorder="1" applyAlignment="1" applyProtection="1">
      <alignment horizontal="center"/>
      <protection hidden="1"/>
    </xf>
    <xf numFmtId="43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4" fillId="0" borderId="10" xfId="55" applyFont="1" applyBorder="1" applyAlignment="1" applyProtection="1">
      <alignment horizontal="center"/>
      <protection hidden="1"/>
    </xf>
    <xf numFmtId="164" fontId="0" fillId="0" borderId="10" xfId="42" applyNumberFormat="1" applyFont="1" applyBorder="1" applyAlignment="1" applyProtection="1" quotePrefix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43" fontId="0" fillId="0" borderId="10" xfId="42" applyFon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43" fontId="0" fillId="0" borderId="10" xfId="42" applyFont="1" applyBorder="1" applyAlignment="1" applyProtection="1" quotePrefix="1">
      <alignment horizontal="center"/>
      <protection hidden="1"/>
    </xf>
    <xf numFmtId="43" fontId="0" fillId="0" borderId="10" xfId="0" applyNumberFormat="1" applyFont="1" applyBorder="1" applyAlignment="1" applyProtection="1">
      <alignment horizontal="center"/>
      <protection hidden="1"/>
    </xf>
    <xf numFmtId="43" fontId="8" fillId="0" borderId="10" xfId="0" applyNumberFormat="1" applyFont="1" applyBorder="1" applyAlignment="1" applyProtection="1">
      <alignment horizontal="center"/>
      <protection hidden="1"/>
    </xf>
    <xf numFmtId="43" fontId="8" fillId="0" borderId="10" xfId="42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43" fontId="12" fillId="0" borderId="10" xfId="42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/>
      <protection hidden="1"/>
    </xf>
    <xf numFmtId="43" fontId="7" fillId="0" borderId="10" xfId="42" applyFont="1" applyBorder="1" applyAlignment="1" applyProtection="1">
      <alignment/>
      <protection hidden="1"/>
    </xf>
    <xf numFmtId="0" fontId="8" fillId="0" borderId="10" xfId="55" applyFont="1" applyBorder="1" applyAlignment="1" applyProtection="1">
      <alignment horizontal="center"/>
      <protection hidden="1"/>
    </xf>
    <xf numFmtId="164" fontId="7" fillId="0" borderId="10" xfId="42" applyNumberFormat="1" applyFont="1" applyBorder="1" applyAlignment="1" applyProtection="1" quotePrefix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43" fontId="7" fillId="0" borderId="10" xfId="42" applyFont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43" fontId="7" fillId="0" borderId="10" xfId="42" applyFont="1" applyBorder="1" applyAlignment="1" applyProtection="1" quotePrefix="1">
      <alignment horizont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7" fillId="0" borderId="0" xfId="0" applyFont="1" applyBorder="1" applyAlignment="1" applyProtection="1">
      <alignment vertical="center"/>
      <protection hidden="1"/>
    </xf>
    <xf numFmtId="43" fontId="7" fillId="0" borderId="0" xfId="42" applyFont="1" applyFill="1" applyBorder="1" applyAlignment="1" applyProtection="1">
      <alignment vertical="center"/>
      <protection hidden="1"/>
    </xf>
    <xf numFmtId="2" fontId="11" fillId="0" borderId="0" xfId="55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2" fontId="7" fillId="0" borderId="19" xfId="0" applyNumberFormat="1" applyFont="1" applyBorder="1" applyAlignment="1" applyProtection="1">
      <alignment horizontal="right" vertical="center"/>
      <protection hidden="1"/>
    </xf>
    <xf numFmtId="0" fontId="8" fillId="0" borderId="2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2" fontId="7" fillId="0" borderId="2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2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2" fontId="7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/>
      <protection hidden="1"/>
    </xf>
    <xf numFmtId="166" fontId="7" fillId="0" borderId="13" xfId="0" applyNumberFormat="1" applyFont="1" applyBorder="1" applyAlignment="1" applyProtection="1">
      <alignment vertical="center"/>
      <protection locked="0"/>
    </xf>
    <xf numFmtId="166" fontId="7" fillId="0" borderId="14" xfId="0" applyNumberFormat="1" applyFont="1" applyBorder="1" applyAlignment="1" applyProtection="1">
      <alignment vertical="center"/>
      <protection locked="0"/>
    </xf>
    <xf numFmtId="166" fontId="7" fillId="0" borderId="18" xfId="0" applyNumberFormat="1" applyFont="1" applyBorder="1" applyAlignment="1" applyProtection="1">
      <alignment vertical="center"/>
      <protection hidden="1"/>
    </xf>
    <xf numFmtId="166" fontId="7" fillId="0" borderId="0" xfId="42" applyNumberFormat="1" applyFont="1" applyBorder="1" applyAlignment="1" applyProtection="1">
      <alignment vertical="center"/>
      <protection hidden="1"/>
    </xf>
    <xf numFmtId="166" fontId="7" fillId="0" borderId="0" xfId="0" applyNumberFormat="1" applyFont="1" applyBorder="1" applyAlignment="1" applyProtection="1">
      <alignment vertical="center"/>
      <protection hidden="1"/>
    </xf>
    <xf numFmtId="166" fontId="7" fillId="0" borderId="0" xfId="42" applyNumberFormat="1" applyFont="1" applyFill="1" applyBorder="1" applyAlignment="1" applyProtection="1">
      <alignment vertical="center"/>
      <protection hidden="1"/>
    </xf>
    <xf numFmtId="166" fontId="7" fillId="0" borderId="12" xfId="0" applyNumberFormat="1" applyFont="1" applyBorder="1" applyAlignment="1" applyProtection="1">
      <alignment vertical="center"/>
      <protection hidden="1"/>
    </xf>
    <xf numFmtId="2" fontId="7" fillId="0" borderId="25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43" fontId="8" fillId="0" borderId="0" xfId="0" applyNumberFormat="1" applyFont="1" applyBorder="1" applyAlignment="1" applyProtection="1">
      <alignment horizontal="left"/>
      <protection hidden="1"/>
    </xf>
    <xf numFmtId="43" fontId="7" fillId="0" borderId="0" xfId="0" applyNumberFormat="1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7" fillId="0" borderId="26" xfId="0" applyFont="1" applyBorder="1" applyAlignment="1" applyProtection="1">
      <alignment horizontal="left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166" fontId="0" fillId="0" borderId="10" xfId="0" applyNumberFormat="1" applyBorder="1" applyAlignment="1" applyProtection="1">
      <alignment/>
      <protection hidden="1"/>
    </xf>
    <xf numFmtId="43" fontId="6" fillId="0" borderId="27" xfId="0" applyNumberFormat="1" applyFont="1" applyBorder="1" applyAlignment="1" applyProtection="1">
      <alignment horizontal="center"/>
      <protection hidden="1"/>
    </xf>
    <xf numFmtId="168" fontId="6" fillId="0" borderId="15" xfId="0" applyNumberFormat="1" applyFont="1" applyBorder="1" applyAlignment="1" applyProtection="1">
      <alignment horizontal="center"/>
      <protection hidden="1"/>
    </xf>
    <xf numFmtId="168" fontId="6" fillId="0" borderId="27" xfId="0" applyNumberFormat="1" applyFont="1" applyBorder="1" applyAlignment="1" applyProtection="1">
      <alignment horizontal="center"/>
      <protection hidden="1"/>
    </xf>
    <xf numFmtId="168" fontId="0" fillId="0" borderId="10" xfId="0" applyNumberFormat="1" applyBorder="1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168" fontId="7" fillId="0" borderId="0" xfId="0" applyNumberFormat="1" applyFont="1" applyAlignment="1" applyProtection="1">
      <alignment/>
      <protection hidden="1"/>
    </xf>
    <xf numFmtId="168" fontId="7" fillId="0" borderId="0" xfId="0" applyNumberFormat="1" applyFont="1" applyAlignment="1" applyProtection="1">
      <alignment vertical="center"/>
      <protection hidden="1"/>
    </xf>
    <xf numFmtId="168" fontId="7" fillId="0" borderId="0" xfId="0" applyNumberFormat="1" applyFont="1" applyBorder="1" applyAlignment="1" applyProtection="1">
      <alignment/>
      <protection hidden="1"/>
    </xf>
    <xf numFmtId="168" fontId="5" fillId="0" borderId="0" xfId="0" applyNumberFormat="1" applyFont="1" applyAlignment="1" applyProtection="1">
      <alignment/>
      <protection hidden="1"/>
    </xf>
    <xf numFmtId="168" fontId="0" fillId="0" borderId="10" xfId="42" applyNumberFormat="1" applyFont="1" applyBorder="1" applyAlignment="1" applyProtection="1">
      <alignment/>
      <protection hidden="1"/>
    </xf>
    <xf numFmtId="168" fontId="0" fillId="0" borderId="0" xfId="42" applyNumberFormat="1" applyFont="1" applyAlignment="1" applyProtection="1">
      <alignment/>
      <protection hidden="1"/>
    </xf>
    <xf numFmtId="168" fontId="7" fillId="0" borderId="0" xfId="42" applyNumberFormat="1" applyFont="1" applyAlignment="1" applyProtection="1">
      <alignment/>
      <protection hidden="1"/>
    </xf>
    <xf numFmtId="168" fontId="7" fillId="0" borderId="0" xfId="42" applyNumberFormat="1" applyFont="1" applyAlignment="1" applyProtection="1">
      <alignment vertical="center"/>
      <protection hidden="1"/>
    </xf>
    <xf numFmtId="168" fontId="7" fillId="0" borderId="0" xfId="42" applyNumberFormat="1" applyFont="1" applyBorder="1" applyAlignment="1" applyProtection="1">
      <alignment/>
      <protection hidden="1"/>
    </xf>
    <xf numFmtId="168" fontId="5" fillId="0" borderId="0" xfId="42" applyNumberFormat="1" applyFont="1" applyAlignment="1" applyProtection="1">
      <alignment/>
      <protection hidden="1"/>
    </xf>
    <xf numFmtId="164" fontId="6" fillId="0" borderId="15" xfId="0" applyNumberFormat="1" applyFont="1" applyBorder="1" applyAlignment="1" applyProtection="1">
      <alignment horizontal="center"/>
      <protection hidden="1"/>
    </xf>
    <xf numFmtId="164" fontId="6" fillId="0" borderId="27" xfId="0" applyNumberFormat="1" applyFont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/>
      <protection hidden="1"/>
    </xf>
    <xf numFmtId="164" fontId="0" fillId="0" borderId="0" xfId="0" applyNumberFormat="1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68" fontId="7" fillId="0" borderId="0" xfId="42" applyNumberFormat="1" applyFont="1" applyBorder="1" applyAlignment="1" applyProtection="1">
      <alignment vertical="center"/>
      <protection hidden="1"/>
    </xf>
    <xf numFmtId="168" fontId="7" fillId="0" borderId="0" xfId="0" applyNumberFormat="1" applyFont="1" applyBorder="1" applyAlignment="1" applyProtection="1">
      <alignment vertical="center"/>
      <protection hidden="1"/>
    </xf>
    <xf numFmtId="168" fontId="7" fillId="0" borderId="0" xfId="42" applyNumberFormat="1" applyFont="1" applyFill="1" applyBorder="1" applyAlignment="1" applyProtection="1">
      <alignment vertical="center"/>
      <protection hidden="1"/>
    </xf>
    <xf numFmtId="168" fontId="7" fillId="0" borderId="0" xfId="42" applyNumberFormat="1" applyFont="1" applyBorder="1" applyAlignment="1" applyProtection="1" quotePrefix="1">
      <alignment vertical="center"/>
      <protection hidden="1"/>
    </xf>
    <xf numFmtId="0" fontId="7" fillId="0" borderId="18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center"/>
      <protection locked="0"/>
    </xf>
    <xf numFmtId="166" fontId="7" fillId="0" borderId="18" xfId="0" applyNumberFormat="1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168" fontId="7" fillId="0" borderId="0" xfId="42" applyNumberFormat="1" applyFont="1" applyBorder="1" applyAlignment="1" applyProtection="1">
      <alignment vertical="center"/>
      <protection locked="0"/>
    </xf>
    <xf numFmtId="166" fontId="7" fillId="0" borderId="0" xfId="42" applyNumberFormat="1" applyFont="1" applyBorder="1" applyAlignment="1" applyProtection="1">
      <alignment vertical="center"/>
      <protection locked="0"/>
    </xf>
    <xf numFmtId="168" fontId="7" fillId="0" borderId="0" xfId="42" applyNumberFormat="1" applyFont="1" applyBorder="1" applyAlignment="1" applyProtection="1" quotePrefix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8" fillId="32" borderId="22" xfId="0" applyFont="1" applyFill="1" applyBorder="1" applyAlignment="1" applyProtection="1">
      <alignment/>
      <protection locked="0"/>
    </xf>
    <xf numFmtId="0" fontId="7" fillId="32" borderId="13" xfId="0" applyFont="1" applyFill="1" applyBorder="1" applyAlignment="1" applyProtection="1">
      <alignment vertical="center"/>
      <protection locked="0"/>
    </xf>
    <xf numFmtId="0" fontId="7" fillId="32" borderId="14" xfId="0" applyFont="1" applyFill="1" applyBorder="1" applyAlignment="1" applyProtection="1">
      <alignment vertical="center"/>
      <protection locked="0"/>
    </xf>
    <xf numFmtId="0" fontId="7" fillId="32" borderId="18" xfId="0" applyFont="1" applyFill="1" applyBorder="1" applyAlignment="1" applyProtection="1">
      <alignment vertical="center"/>
      <protection locked="0"/>
    </xf>
    <xf numFmtId="166" fontId="7" fillId="32" borderId="14" xfId="0" applyNumberFormat="1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34" borderId="15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7" fillId="0" borderId="13" xfId="0" applyFont="1" applyFill="1" applyBorder="1" applyAlignment="1" applyProtection="1">
      <alignment horizontal="center" vertical="center"/>
      <protection/>
    </xf>
    <xf numFmtId="166" fontId="7" fillId="32" borderId="15" xfId="0" applyNumberFormat="1" applyFont="1" applyFill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vertical="center"/>
      <protection hidden="1"/>
    </xf>
    <xf numFmtId="2" fontId="11" fillId="0" borderId="10" xfId="55" applyNumberFormat="1" applyFont="1" applyBorder="1" applyAlignment="1" applyProtection="1">
      <alignment horizontal="center"/>
      <protection hidden="1"/>
    </xf>
    <xf numFmtId="43" fontId="0" fillId="0" borderId="10" xfId="42" applyFont="1" applyBorder="1" applyAlignment="1" applyProtection="1">
      <alignment horizontal="center"/>
      <protection hidden="1"/>
    </xf>
    <xf numFmtId="166" fontId="7" fillId="0" borderId="15" xfId="0" applyNumberFormat="1" applyFont="1" applyBorder="1" applyAlignment="1" applyProtection="1">
      <alignment vertical="center"/>
      <protection locked="0"/>
    </xf>
    <xf numFmtId="43" fontId="7" fillId="0" borderId="10" xfId="0" applyNumberFormat="1" applyFont="1" applyBorder="1" applyAlignment="1" applyProtection="1">
      <alignment/>
      <protection hidden="1"/>
    </xf>
    <xf numFmtId="43" fontId="0" fillId="0" borderId="10" xfId="0" applyNumberFormat="1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8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43" fontId="7" fillId="0" borderId="0" xfId="42" applyFont="1" applyBorder="1" applyAlignment="1" applyProtection="1">
      <alignment/>
      <protection hidden="1"/>
    </xf>
    <xf numFmtId="0" fontId="8" fillId="0" borderId="0" xfId="55" applyFont="1" applyBorder="1" applyAlignment="1" applyProtection="1">
      <alignment horizontal="center"/>
      <protection hidden="1"/>
    </xf>
    <xf numFmtId="164" fontId="7" fillId="0" borderId="0" xfId="42" applyNumberFormat="1" applyFont="1" applyBorder="1" applyAlignment="1" applyProtection="1" quotePrefix="1">
      <alignment horizontal="center"/>
      <protection hidden="1"/>
    </xf>
    <xf numFmtId="43" fontId="0" fillId="0" borderId="0" xfId="0" applyNumberForma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166" fontId="0" fillId="0" borderId="15" xfId="0" applyNumberFormat="1" applyBorder="1" applyAlignment="1" applyProtection="1">
      <alignment/>
      <protection hidden="1"/>
    </xf>
    <xf numFmtId="168" fontId="0" fillId="0" borderId="15" xfId="0" applyNumberFormat="1" applyBorder="1" applyAlignment="1" applyProtection="1">
      <alignment/>
      <protection hidden="1"/>
    </xf>
    <xf numFmtId="168" fontId="0" fillId="0" borderId="15" xfId="42" applyNumberFormat="1" applyFont="1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center"/>
      <protection hidden="1"/>
    </xf>
    <xf numFmtId="43" fontId="0" fillId="0" borderId="15" xfId="42" applyFont="1" applyBorder="1" applyAlignment="1" applyProtection="1" quotePrefix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43" fontId="0" fillId="0" borderId="10" xfId="42" applyFont="1" applyBorder="1" applyAlignment="1" applyProtection="1" quotePrefix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3" fontId="7" fillId="0" borderId="0" xfId="42" applyFont="1" applyBorder="1" applyAlignment="1" applyProtection="1" quotePrefix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CHGYM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47"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51"/>
        </patternFill>
      </fill>
    </dxf>
    <dxf>
      <font>
        <b/>
        <i val="0"/>
        <u val="none"/>
      </font>
    </dxf>
    <dxf>
      <font>
        <b/>
        <i val="0"/>
        <u val="single"/>
      </font>
      <border>
        <left/>
        <right/>
        <top/>
        <bottom/>
      </border>
    </dxf>
    <dxf>
      <font>
        <b/>
        <i val="0"/>
        <u val="double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 patternType="solid">
          <fgColor indexed="65"/>
          <bgColor rgb="FF92D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51"/>
        </patternFill>
      </fill>
    </dxf>
    <dxf>
      <font>
        <b/>
        <i val="0"/>
        <u val="none"/>
      </font>
    </dxf>
    <dxf>
      <font>
        <b/>
        <i val="0"/>
        <u val="single"/>
      </font>
      <border>
        <left/>
        <right/>
        <top/>
        <bottom/>
      </border>
    </dxf>
    <dxf>
      <font>
        <b/>
        <i val="0"/>
        <u val="double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 patternType="solid">
          <fgColor indexed="65"/>
          <bgColor rgb="FF92D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51"/>
        </patternFill>
      </fill>
    </dxf>
    <dxf>
      <font>
        <b/>
        <i val="0"/>
        <u val="none"/>
      </font>
    </dxf>
    <dxf>
      <font>
        <b/>
        <i val="0"/>
        <u val="single"/>
      </font>
      <border>
        <left/>
        <right/>
        <top/>
        <bottom/>
      </border>
    </dxf>
    <dxf>
      <font>
        <b/>
        <i val="0"/>
        <u val="double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51"/>
        </patternFill>
      </fill>
    </dxf>
    <dxf>
      <font>
        <b/>
        <i val="0"/>
        <u val="none"/>
      </font>
    </dxf>
    <dxf>
      <font>
        <b/>
        <i val="0"/>
        <u val="single"/>
      </font>
      <border>
        <left/>
        <right/>
        <top/>
        <bottom/>
      </border>
    </dxf>
    <dxf>
      <font>
        <b/>
        <i val="0"/>
        <u val="double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 patternType="solid">
          <fgColor indexed="65"/>
          <bgColor rgb="FF92D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51"/>
        </patternFill>
      </fill>
    </dxf>
    <dxf>
      <font>
        <b/>
        <i val="0"/>
        <u val="none"/>
      </font>
    </dxf>
    <dxf>
      <font>
        <b/>
        <i val="0"/>
        <u val="single"/>
      </font>
      <border>
        <left/>
        <right/>
        <top/>
        <bottom/>
      </border>
    </dxf>
    <dxf>
      <font>
        <b/>
        <i val="0"/>
        <u val="double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 patternType="solid">
          <fgColor indexed="65"/>
          <bgColor rgb="FF92D05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51"/>
        </patternFill>
      </fill>
    </dxf>
    <dxf>
      <font>
        <b/>
        <i val="0"/>
        <u val="none"/>
      </font>
    </dxf>
    <dxf>
      <font>
        <b/>
        <i val="0"/>
        <u val="single"/>
      </font>
      <border>
        <left/>
        <right/>
        <top/>
        <bottom/>
      </border>
    </dxf>
    <dxf>
      <font>
        <b/>
        <i val="0"/>
        <u val="double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51"/>
        </patternFill>
      </fill>
    </dxf>
    <dxf>
      <font>
        <b/>
        <i val="0"/>
        <u val="none"/>
      </font>
    </dxf>
    <dxf>
      <font>
        <b/>
        <i val="0"/>
        <u val="single"/>
      </font>
      <border>
        <left/>
        <right/>
        <top/>
        <bottom/>
      </border>
    </dxf>
    <dxf>
      <font>
        <b/>
        <i val="0"/>
        <u val="double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view="pageBreakPreview" zoomScaleSheetLayoutView="100" zoomScalePageLayoutView="0" workbookViewId="0" topLeftCell="A4">
      <selection activeCell="C25" sqref="C25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4" width="8.7109375" style="0" customWidth="1"/>
    <col min="5" max="5" width="19.00390625" style="0" customWidth="1"/>
    <col min="6" max="6" width="4.7109375" style="0" customWidth="1"/>
    <col min="7" max="7" width="25.7109375" style="0" customWidth="1"/>
    <col min="8" max="9" width="8.7109375" style="0" customWidth="1"/>
    <col min="10" max="10" width="3.57421875" style="0" bestFit="1" customWidth="1"/>
    <col min="11" max="14" width="8.8515625" style="0" hidden="1" customWidth="1"/>
    <col min="15" max="15" width="5.140625" style="0" customWidth="1"/>
  </cols>
  <sheetData>
    <row r="1" ht="12.75" hidden="1">
      <c r="Q1" s="135" t="s">
        <v>44</v>
      </c>
    </row>
    <row r="2" spans="17:21" ht="12.75" hidden="1">
      <c r="Q2" s="147">
        <f>C30</f>
        <v>90.16</v>
      </c>
      <c r="R2" s="19">
        <f>IF(Q2=0,13,RANK(Q2,Q$2:Q$3,0))</f>
        <v>2</v>
      </c>
      <c r="S2" s="20" t="str">
        <f>VLOOKUP(R2,T$2:U$22,2)</f>
        <v>Second</v>
      </c>
      <c r="T2" s="21">
        <v>1</v>
      </c>
      <c r="U2" s="152" t="s">
        <v>37</v>
      </c>
    </row>
    <row r="3" spans="17:21" ht="12.75" hidden="1">
      <c r="Q3" s="147">
        <f>H30</f>
        <v>99.991</v>
      </c>
      <c r="R3" s="19">
        <f>IF(Q3=0,13,RANK(Q3,Q$2:Q$3,0))</f>
        <v>1</v>
      </c>
      <c r="S3" s="20" t="str">
        <f>VLOOKUP(R3,T$2:U$3,2)</f>
        <v>First</v>
      </c>
      <c r="T3" s="21">
        <v>2</v>
      </c>
      <c r="U3" s="22" t="s">
        <v>38</v>
      </c>
    </row>
    <row r="4" ht="12.75">
      <c r="A4" s="134" t="s">
        <v>54</v>
      </c>
    </row>
    <row r="5" spans="1:2" ht="12.75">
      <c r="A5" s="146">
        <v>1</v>
      </c>
      <c r="B5" s="136" t="s">
        <v>59</v>
      </c>
    </row>
    <row r="6" spans="1:2" ht="12.75">
      <c r="A6" s="146">
        <v>2</v>
      </c>
      <c r="B6" s="135" t="s">
        <v>58</v>
      </c>
    </row>
    <row r="7" spans="1:2" ht="12.75">
      <c r="A7" s="146">
        <v>3</v>
      </c>
      <c r="B7" s="135" t="s">
        <v>63</v>
      </c>
    </row>
    <row r="8" spans="1:2" ht="12.75">
      <c r="A8" s="146">
        <v>4</v>
      </c>
      <c r="B8" s="135" t="s">
        <v>62</v>
      </c>
    </row>
    <row r="9" spans="1:2" ht="12.75">
      <c r="A9" s="146"/>
      <c r="B9" s="135" t="s">
        <v>64</v>
      </c>
    </row>
    <row r="10" spans="1:2" ht="12.75">
      <c r="A10" s="146">
        <v>5</v>
      </c>
      <c r="B10" s="135" t="s">
        <v>65</v>
      </c>
    </row>
    <row r="11" spans="1:2" ht="12.75">
      <c r="A11" s="146">
        <v>6</v>
      </c>
      <c r="B11" s="135" t="s">
        <v>56</v>
      </c>
    </row>
    <row r="12" spans="1:2" ht="12.75">
      <c r="A12" s="146">
        <v>7</v>
      </c>
      <c r="B12" s="135" t="s">
        <v>66</v>
      </c>
    </row>
    <row r="13" spans="1:2" ht="12.75">
      <c r="A13" s="146"/>
      <c r="B13" s="135" t="s">
        <v>67</v>
      </c>
    </row>
    <row r="14" spans="1:2" ht="12.75">
      <c r="A14" s="146">
        <v>8</v>
      </c>
      <c r="B14" s="135" t="s">
        <v>68</v>
      </c>
    </row>
    <row r="15" spans="1:2" ht="12.75">
      <c r="A15" s="146"/>
      <c r="B15" s="135" t="s">
        <v>69</v>
      </c>
    </row>
    <row r="16" spans="1:2" ht="12.75">
      <c r="A16" s="146"/>
      <c r="B16" s="135" t="s">
        <v>70</v>
      </c>
    </row>
    <row r="17" spans="1:2" ht="12.75">
      <c r="A17" s="146">
        <v>9</v>
      </c>
      <c r="B17" s="135" t="s">
        <v>57</v>
      </c>
    </row>
    <row r="18" spans="1:2" ht="12.75">
      <c r="A18" s="146">
        <v>10</v>
      </c>
      <c r="B18" s="135" t="s">
        <v>55</v>
      </c>
    </row>
    <row r="20" ht="12.75">
      <c r="B20" s="135" t="s">
        <v>71</v>
      </c>
    </row>
    <row r="21" ht="3" customHeight="1">
      <c r="B21" s="135"/>
    </row>
    <row r="22" spans="2:7" ht="15.75">
      <c r="B22" s="144" t="s">
        <v>61</v>
      </c>
      <c r="G22" s="144" t="s">
        <v>60</v>
      </c>
    </row>
    <row r="23" spans="1:15" ht="15">
      <c r="A23" s="82"/>
      <c r="B23" s="137" t="s">
        <v>52</v>
      </c>
      <c r="C23" s="122" t="s">
        <v>28</v>
      </c>
      <c r="D23" s="122" t="s">
        <v>29</v>
      </c>
      <c r="F23" s="82"/>
      <c r="G23" s="137" t="s">
        <v>53</v>
      </c>
      <c r="H23" s="145" t="s">
        <v>28</v>
      </c>
      <c r="I23" s="145" t="s">
        <v>29</v>
      </c>
      <c r="J23" s="125" t="s">
        <v>40</v>
      </c>
      <c r="K23" s="126" t="s">
        <v>25</v>
      </c>
      <c r="L23" s="126"/>
      <c r="M23" s="126" t="s">
        <v>26</v>
      </c>
      <c r="N23" s="126"/>
      <c r="O23" s="127"/>
    </row>
    <row r="24" spans="1:15" ht="14.25">
      <c r="A24" s="12">
        <v>1</v>
      </c>
      <c r="B24" s="138"/>
      <c r="C24" s="141">
        <v>12.235</v>
      </c>
      <c r="D24" s="141">
        <v>10.35</v>
      </c>
      <c r="F24" s="12">
        <v>201</v>
      </c>
      <c r="G24" s="138"/>
      <c r="H24" s="141">
        <v>15</v>
      </c>
      <c r="I24" s="141">
        <v>10.35</v>
      </c>
      <c r="J24" s="148" t="s">
        <v>45</v>
      </c>
      <c r="K24" s="128">
        <f>IF(J24="B",H24)</f>
        <v>15</v>
      </c>
      <c r="L24" s="128" t="b">
        <f>IF(J24="G",H24)</f>
        <v>0</v>
      </c>
      <c r="M24" s="129">
        <f>IF(J24="b",I24)</f>
        <v>10.35</v>
      </c>
      <c r="N24" s="130" t="b">
        <f>IF(J24="G",I24)</f>
        <v>0</v>
      </c>
      <c r="O24" s="131"/>
    </row>
    <row r="25" spans="1:15" ht="14.25">
      <c r="A25" s="13">
        <v>2</v>
      </c>
      <c r="B25" s="139"/>
      <c r="C25" s="141">
        <v>0</v>
      </c>
      <c r="D25" s="141">
        <v>8.7</v>
      </c>
      <c r="F25" s="13">
        <v>202</v>
      </c>
      <c r="G25" s="139"/>
      <c r="H25" s="141">
        <v>11.666</v>
      </c>
      <c r="I25" s="141">
        <v>15</v>
      </c>
      <c r="J25" s="142" t="s">
        <v>45</v>
      </c>
      <c r="K25" s="128">
        <f>IF(J25="B",H25)</f>
        <v>11.666</v>
      </c>
      <c r="L25" s="128" t="b">
        <f>IF(J25="G",H25)</f>
        <v>0</v>
      </c>
      <c r="M25" s="129">
        <f>IF(J25="b",I25)</f>
        <v>15</v>
      </c>
      <c r="N25" s="128" t="b">
        <f>IF(J25="G",I25)</f>
        <v>0</v>
      </c>
      <c r="O25" s="131"/>
    </row>
    <row r="26" spans="1:15" ht="14.25">
      <c r="A26" s="13">
        <v>3</v>
      </c>
      <c r="B26" s="139"/>
      <c r="C26" s="141">
        <v>13</v>
      </c>
      <c r="D26" s="141">
        <v>10.925</v>
      </c>
      <c r="F26" s="13">
        <v>203</v>
      </c>
      <c r="G26" s="139"/>
      <c r="H26" s="141">
        <v>15</v>
      </c>
      <c r="I26" s="141">
        <v>10.925</v>
      </c>
      <c r="J26" s="142" t="s">
        <v>46</v>
      </c>
      <c r="K26" s="128" t="b">
        <f>IF(J26="B",H26)</f>
        <v>0</v>
      </c>
      <c r="L26" s="128">
        <f>IF(J26="G",H26)</f>
        <v>15</v>
      </c>
      <c r="M26" s="129" t="b">
        <f>IF(J26="b",I26)</f>
        <v>0</v>
      </c>
      <c r="N26" s="128">
        <f>IF(J26="G",I26)</f>
        <v>10.925</v>
      </c>
      <c r="O26" s="131"/>
    </row>
    <row r="27" spans="1:15" ht="14.25">
      <c r="A27" s="63">
        <v>4</v>
      </c>
      <c r="B27" s="140"/>
      <c r="C27" s="141">
        <v>14.9</v>
      </c>
      <c r="D27" s="141">
        <v>0</v>
      </c>
      <c r="F27" s="63">
        <v>204</v>
      </c>
      <c r="G27" s="140"/>
      <c r="H27" s="141">
        <v>0</v>
      </c>
      <c r="I27" s="141">
        <v>0</v>
      </c>
      <c r="J27" s="143"/>
      <c r="K27" s="128" t="b">
        <f>IF(J27="B",H27)</f>
        <v>0</v>
      </c>
      <c r="L27" s="128" t="b">
        <f>IF(J27="G",H27)</f>
        <v>0</v>
      </c>
      <c r="M27" s="129" t="b">
        <f>IF(J27="b",I27)</f>
        <v>0</v>
      </c>
      <c r="N27" s="128" t="b">
        <f>IF(J27="G",I27)</f>
        <v>0</v>
      </c>
      <c r="O27" s="131"/>
    </row>
    <row r="28" spans="1:15" ht="14.25">
      <c r="A28" s="83"/>
      <c r="B28" s="76" t="s">
        <v>32</v>
      </c>
      <c r="C28" s="71">
        <f>SUM(C24:C27)-MIN(C24:C27)</f>
        <v>40.135</v>
      </c>
      <c r="D28" s="71">
        <f>SUM(D24:D27)-MIN(D24:D27)</f>
        <v>29.974999999999998</v>
      </c>
      <c r="F28" s="80"/>
      <c r="G28" s="49" t="s">
        <v>32</v>
      </c>
      <c r="H28" s="71">
        <f>K29+L29</f>
        <v>41.666</v>
      </c>
      <c r="I28" s="71">
        <f>M29+N29</f>
        <v>36.275000000000006</v>
      </c>
      <c r="J28" s="44"/>
      <c r="K28" s="118">
        <f>COUNTIF(J24:J27,"B")</f>
        <v>2</v>
      </c>
      <c r="L28" s="117">
        <f>COUNTIF(J24:J27,"G")</f>
        <v>1</v>
      </c>
      <c r="M28" s="73">
        <f>COUNTIF(J24:J27,"B")</f>
        <v>2</v>
      </c>
      <c r="N28" s="118">
        <f>COUNTIF(J24:J27,"G")</f>
        <v>1</v>
      </c>
      <c r="O28" s="6"/>
    </row>
    <row r="29" spans="1:15" ht="14.25">
      <c r="A29" s="84">
        <v>5</v>
      </c>
      <c r="B29" s="4" t="s">
        <v>50</v>
      </c>
      <c r="C29" s="149">
        <v>20.05</v>
      </c>
      <c r="D29" s="75"/>
      <c r="F29" s="63">
        <v>205</v>
      </c>
      <c r="G29" s="121" t="s">
        <v>50</v>
      </c>
      <c r="H29" s="149">
        <v>22.05</v>
      </c>
      <c r="I29" s="75"/>
      <c r="J29" s="44"/>
      <c r="K29" s="119">
        <f>IF(K28=1,SUM(K24:K27),IF(K28=2,SUM(K24:K27),IF(K28=3,((SUM(K24:K27)-MIN(K24:K27))))))</f>
        <v>26.666</v>
      </c>
      <c r="L29" s="119">
        <f>IF(L28=1,SUM(L24:L27),IF(L28=2,SUM(L24:L27),IF(L28=3,((SUM(L24:L27)-MIN(L24:L27))))))</f>
        <v>15</v>
      </c>
      <c r="M29" s="74">
        <f>IF(M28=1,SUM(M24:M27),IF(M28=2,SUM(M24:M27),IF(M28=3,((SUM(M24:M27)-MIN(M24:M27))))))</f>
        <v>25.35</v>
      </c>
      <c r="N29" s="119">
        <f>IF(N28=1,SUM(N24:N27),IF(N28=2,SUM(N24:N27),IF(N28=3,((SUM(N24:N27)-MIN(N24:N27))))))</f>
        <v>10.925</v>
      </c>
      <c r="O29" s="6"/>
    </row>
    <row r="30" spans="1:15" ht="14.25">
      <c r="A30" s="80"/>
      <c r="B30" s="9" t="s">
        <v>34</v>
      </c>
      <c r="C30" s="150">
        <f>C28+D28+C29</f>
        <v>90.16</v>
      </c>
      <c r="D30" s="151" t="str">
        <f>S2</f>
        <v>Second</v>
      </c>
      <c r="F30" s="80"/>
      <c r="G30" s="9" t="s">
        <v>34</v>
      </c>
      <c r="H30" s="150">
        <f>H28+I28+H29</f>
        <v>99.991</v>
      </c>
      <c r="I30" s="151" t="str">
        <f>S3</f>
        <v>First</v>
      </c>
      <c r="J30" s="44"/>
      <c r="K30" s="6"/>
      <c r="L30" s="6"/>
      <c r="M30" s="6"/>
      <c r="N30" s="6"/>
      <c r="O30" s="6"/>
    </row>
  </sheetData>
  <sheetProtection/>
  <conditionalFormatting sqref="R2:R3">
    <cfRule type="cellIs" priority="11" dxfId="72" operator="equal" stopIfTrue="1">
      <formula>1</formula>
    </cfRule>
    <cfRule type="cellIs" priority="12" dxfId="71" operator="equal" stopIfTrue="1">
      <formula>2</formula>
    </cfRule>
    <cfRule type="cellIs" priority="13" dxfId="70" operator="equal" stopIfTrue="1">
      <formula>3</formula>
    </cfRule>
  </conditionalFormatting>
  <conditionalFormatting sqref="S2:S3">
    <cfRule type="cellIs" priority="14" dxfId="69" operator="equal" stopIfTrue="1">
      <formula>"First"</formula>
    </cfRule>
    <cfRule type="cellIs" priority="15" dxfId="68" operator="equal" stopIfTrue="1">
      <formula>"Second"</formula>
    </cfRule>
    <cfRule type="cellIs" priority="16" dxfId="63" operator="equal" stopIfTrue="1">
      <formula>"Third"</formula>
    </cfRule>
  </conditionalFormatting>
  <conditionalFormatting sqref="U2">
    <cfRule type="cellIs" priority="17" dxfId="66" operator="equal" stopIfTrue="1">
      <formula>#REF!</formula>
    </cfRule>
  </conditionalFormatting>
  <conditionalFormatting sqref="U3">
    <cfRule type="cellIs" priority="18" dxfId="65" operator="equal" stopIfTrue="1">
      <formula>"1st"</formula>
    </cfRule>
    <cfRule type="cellIs" priority="19" dxfId="63" operator="equal" stopIfTrue="1">
      <formula>"2nd"</formula>
    </cfRule>
    <cfRule type="cellIs" priority="20" dxfId="63" operator="equal" stopIfTrue="1">
      <formula>"3rd"</formula>
    </cfRule>
  </conditionalFormatting>
  <conditionalFormatting sqref="C24:C27">
    <cfRule type="cellIs" priority="10" dxfId="433" operator="equal" stopIfTrue="1">
      <formula>0</formula>
    </cfRule>
  </conditionalFormatting>
  <conditionalFormatting sqref="D24:D27">
    <cfRule type="cellIs" priority="9" dxfId="433" operator="equal" stopIfTrue="1">
      <formula>0</formula>
    </cfRule>
  </conditionalFormatting>
  <conditionalFormatting sqref="H24:H27">
    <cfRule type="cellIs" priority="8" dxfId="433" operator="equal" stopIfTrue="1">
      <formula>0</formula>
    </cfRule>
  </conditionalFormatting>
  <conditionalFormatting sqref="I24:I27">
    <cfRule type="cellIs" priority="7" dxfId="433" operator="equal" stopIfTrue="1">
      <formula>0</formula>
    </cfRule>
  </conditionalFormatting>
  <conditionalFormatting sqref="D30">
    <cfRule type="cellIs" priority="4" dxfId="3" operator="equal" stopIfTrue="1">
      <formula>"Third"</formula>
    </cfRule>
    <cfRule type="cellIs" priority="5" dxfId="2" operator="equal" stopIfTrue="1">
      <formula>"Second"</formula>
    </cfRule>
    <cfRule type="cellIs" priority="6" dxfId="1" operator="equal" stopIfTrue="1">
      <formula>"First"</formula>
    </cfRule>
  </conditionalFormatting>
  <conditionalFormatting sqref="I30">
    <cfRule type="cellIs" priority="1" dxfId="3" operator="equal" stopIfTrue="1">
      <formula>"Third"</formula>
    </cfRule>
    <cfRule type="cellIs" priority="2" dxfId="2" operator="equal" stopIfTrue="1">
      <formula>"Second"</formula>
    </cfRule>
    <cfRule type="cellIs" priority="3" dxfId="1" operator="equal" stopIfTrue="1">
      <formula>"First"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&amp;C&amp;"Arial,Bold"&amp;12BSGA TEAM TRIO NOTES</oddHeader>
    <oddFooter>&amp;C&amp;F&amp;A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14"/>
    <pageSetUpPr fitToPage="1"/>
  </sheetPr>
  <dimension ref="A1:Z64"/>
  <sheetViews>
    <sheetView showGridLines="0" view="pageBreakPreview" zoomScaleSheetLayoutView="100" zoomScalePageLayoutView="0" workbookViewId="0" topLeftCell="A19">
      <selection activeCell="A19" sqref="A19"/>
    </sheetView>
  </sheetViews>
  <sheetFormatPr defaultColWidth="9.140625" defaultRowHeight="12.75"/>
  <cols>
    <col min="1" max="1" width="5.00390625" style="77" customWidth="1"/>
    <col min="2" max="2" width="25.7109375" style="1" customWidth="1"/>
    <col min="3" max="4" width="8.28125" style="45" customWidth="1"/>
    <col min="5" max="5" width="1.7109375" style="1" customWidth="1"/>
    <col min="6" max="6" width="5.00390625" style="77" customWidth="1"/>
    <col min="7" max="7" width="25.7109375" style="1" customWidth="1"/>
    <col min="8" max="9" width="8.28125" style="45" customWidth="1"/>
    <col min="10" max="10" width="1.7109375" style="1" customWidth="1"/>
    <col min="11" max="11" width="5.00390625" style="77" bestFit="1" customWidth="1"/>
    <col min="12" max="12" width="25.7109375" style="1" customWidth="1"/>
    <col min="13" max="14" width="8.28125" style="45" customWidth="1"/>
    <col min="15" max="15" width="1.7109375" style="1" customWidth="1"/>
    <col min="16" max="16" width="4.28125" style="1" customWidth="1"/>
    <col min="17" max="17" width="24.140625" style="45" bestFit="1" customWidth="1"/>
    <col min="18" max="18" width="6.57421875" style="45" bestFit="1" customWidth="1"/>
    <col min="19" max="19" width="5.28125" style="112" bestFit="1" customWidth="1"/>
    <col min="20" max="20" width="7.8515625" style="92" bestFit="1" customWidth="1"/>
    <col min="21" max="21" width="5.28125" style="106" bestFit="1" customWidth="1"/>
    <col min="22" max="22" width="8.8515625" style="98" bestFit="1" customWidth="1"/>
    <col min="23" max="23" width="6.00390625" style="1" bestFit="1" customWidth="1"/>
    <col min="24" max="24" width="8.8515625" style="1" bestFit="1" customWidth="1"/>
    <col min="25" max="25" width="3.00390625" style="1" customWidth="1"/>
    <col min="26" max="26" width="8.421875" style="1" customWidth="1"/>
    <col min="27" max="27" width="7.140625" style="1" customWidth="1"/>
    <col min="28" max="28" width="2.8515625" style="1" customWidth="1"/>
    <col min="29" max="29" width="4.28125" style="1" customWidth="1"/>
    <col min="30" max="30" width="21.421875" style="1" customWidth="1"/>
    <col min="31" max="31" width="7.140625" style="1" customWidth="1"/>
    <col min="32" max="32" width="7.00390625" style="1" customWidth="1"/>
    <col min="33" max="16384" width="9.140625" style="1" customWidth="1"/>
  </cols>
  <sheetData>
    <row r="1" spans="18:22" ht="13.5" hidden="1" thickBot="1">
      <c r="R1" s="14" t="s">
        <v>51</v>
      </c>
      <c r="S1" s="103" t="s">
        <v>35</v>
      </c>
      <c r="T1" s="89" t="s">
        <v>26</v>
      </c>
      <c r="U1" s="103" t="s">
        <v>35</v>
      </c>
      <c r="V1" s="89" t="s">
        <v>32</v>
      </c>
    </row>
    <row r="2" spans="17:26" ht="12.75" hidden="1">
      <c r="Q2" s="14" t="s">
        <v>74</v>
      </c>
      <c r="R2" s="88" t="s">
        <v>44</v>
      </c>
      <c r="S2" s="104" t="s">
        <v>51</v>
      </c>
      <c r="T2" s="90" t="s">
        <v>44</v>
      </c>
      <c r="U2" s="104" t="s">
        <v>26</v>
      </c>
      <c r="V2" s="90" t="s">
        <v>44</v>
      </c>
      <c r="W2" s="15" t="s">
        <v>10</v>
      </c>
      <c r="X2" s="15" t="s">
        <v>11</v>
      </c>
      <c r="Y2" s="15"/>
      <c r="Z2" s="16"/>
    </row>
    <row r="3" spans="17:26" ht="12.75" hidden="1">
      <c r="Q3" s="156" t="str">
        <f>B21</f>
        <v>Team/School name</v>
      </c>
      <c r="R3" s="87">
        <f>C27</f>
        <v>0</v>
      </c>
      <c r="S3" s="111">
        <f>RANK(R3,R$3:R$17,0)</f>
        <v>1</v>
      </c>
      <c r="T3" s="91">
        <f>D26</f>
        <v>0</v>
      </c>
      <c r="U3" s="105">
        <f>RANK(T3,T$3:T$17,0)</f>
        <v>1</v>
      </c>
      <c r="V3" s="97">
        <f>C28</f>
        <v>0</v>
      </c>
      <c r="W3" s="19">
        <f>IF(V3=0,15,RANK(V3,V$3:V$17,0))</f>
        <v>15</v>
      </c>
      <c r="X3" s="20" t="str">
        <f>VLOOKUP(W3,Y$3:Z$17,2)</f>
        <v>15th</v>
      </c>
      <c r="Y3" s="21">
        <v>1</v>
      </c>
      <c r="Z3" s="22" t="s">
        <v>37</v>
      </c>
    </row>
    <row r="4" spans="17:26" ht="12.75" hidden="1">
      <c r="Q4" s="156" t="str">
        <f>G21</f>
        <v>Team/School name</v>
      </c>
      <c r="R4" s="87">
        <f>H27</f>
        <v>0</v>
      </c>
      <c r="S4" s="111">
        <f aca="true" t="shared" si="0" ref="S4:S17">RANK(R4,R$3:R$17,0)</f>
        <v>1</v>
      </c>
      <c r="T4" s="91">
        <f>I26</f>
        <v>0</v>
      </c>
      <c r="U4" s="105">
        <f aca="true" t="shared" si="1" ref="U4:U17">RANK(T4,T$3:T$17,0)</f>
        <v>1</v>
      </c>
      <c r="V4" s="97">
        <f>H28</f>
        <v>0</v>
      </c>
      <c r="W4" s="19">
        <f aca="true" t="shared" si="2" ref="W4:W17">IF(V4=0,15,RANK(V4,V$3:V$17,0))</f>
        <v>15</v>
      </c>
      <c r="X4" s="20" t="str">
        <f aca="true" t="shared" si="3" ref="X4:X17">VLOOKUP(W4,Y$3:Z$17,2)</f>
        <v>15th</v>
      </c>
      <c r="Y4" s="21">
        <v>2</v>
      </c>
      <c r="Z4" s="22" t="s">
        <v>38</v>
      </c>
    </row>
    <row r="5" spans="17:26" ht="12.75" hidden="1">
      <c r="Q5" s="156" t="str">
        <f>L21</f>
        <v>Team/School name</v>
      </c>
      <c r="R5" s="87">
        <f>M27</f>
        <v>0</v>
      </c>
      <c r="S5" s="111">
        <f t="shared" si="0"/>
        <v>1</v>
      </c>
      <c r="T5" s="91">
        <f>N26</f>
        <v>0</v>
      </c>
      <c r="U5" s="105">
        <f t="shared" si="1"/>
        <v>1</v>
      </c>
      <c r="V5" s="97">
        <f>M28</f>
        <v>0</v>
      </c>
      <c r="W5" s="19">
        <f t="shared" si="2"/>
        <v>15</v>
      </c>
      <c r="X5" s="20" t="str">
        <f t="shared" si="3"/>
        <v>15th</v>
      </c>
      <c r="Y5" s="21">
        <v>3</v>
      </c>
      <c r="Z5" s="22" t="s">
        <v>39</v>
      </c>
    </row>
    <row r="6" spans="17:26" ht="12.75" hidden="1">
      <c r="Q6" s="156" t="str">
        <f>B30</f>
        <v>Team/School name</v>
      </c>
      <c r="R6" s="87">
        <f>C36</f>
        <v>0</v>
      </c>
      <c r="S6" s="111">
        <f t="shared" si="0"/>
        <v>1</v>
      </c>
      <c r="T6" s="91">
        <f>D35</f>
        <v>0</v>
      </c>
      <c r="U6" s="105">
        <f t="shared" si="1"/>
        <v>1</v>
      </c>
      <c r="V6" s="97">
        <f>C37</f>
        <v>0</v>
      </c>
      <c r="W6" s="19">
        <f t="shared" si="2"/>
        <v>15</v>
      </c>
      <c r="X6" s="20" t="str">
        <f t="shared" si="3"/>
        <v>15th</v>
      </c>
      <c r="Y6" s="23">
        <v>4</v>
      </c>
      <c r="Z6" s="24" t="s">
        <v>1</v>
      </c>
    </row>
    <row r="7" spans="17:26" ht="12.75" hidden="1">
      <c r="Q7" s="156" t="str">
        <f>G30</f>
        <v>Team/School name</v>
      </c>
      <c r="R7" s="87">
        <f>H36</f>
        <v>0</v>
      </c>
      <c r="S7" s="111">
        <f t="shared" si="0"/>
        <v>1</v>
      </c>
      <c r="T7" s="91">
        <f>I35</f>
        <v>0</v>
      </c>
      <c r="U7" s="105">
        <f t="shared" si="1"/>
        <v>1</v>
      </c>
      <c r="V7" s="97">
        <f>H37</f>
        <v>0</v>
      </c>
      <c r="W7" s="19">
        <f t="shared" si="2"/>
        <v>15</v>
      </c>
      <c r="X7" s="20" t="str">
        <f t="shared" si="3"/>
        <v>15th</v>
      </c>
      <c r="Y7" s="23">
        <v>5</v>
      </c>
      <c r="Z7" s="24" t="s">
        <v>2</v>
      </c>
    </row>
    <row r="8" spans="17:26" ht="12.75" hidden="1">
      <c r="Q8" s="156" t="str">
        <f>L30</f>
        <v>Team/School name</v>
      </c>
      <c r="R8" s="87">
        <f>M36</f>
        <v>0</v>
      </c>
      <c r="S8" s="111">
        <f t="shared" si="0"/>
        <v>1</v>
      </c>
      <c r="T8" s="91">
        <f>N35</f>
        <v>0</v>
      </c>
      <c r="U8" s="105">
        <f t="shared" si="1"/>
        <v>1</v>
      </c>
      <c r="V8" s="97">
        <f>M37</f>
        <v>0</v>
      </c>
      <c r="W8" s="19">
        <f t="shared" si="2"/>
        <v>15</v>
      </c>
      <c r="X8" s="20" t="str">
        <f t="shared" si="3"/>
        <v>15th</v>
      </c>
      <c r="Y8" s="23">
        <v>6</v>
      </c>
      <c r="Z8" s="24" t="s">
        <v>3</v>
      </c>
    </row>
    <row r="9" spans="17:26" ht="12.75" hidden="1">
      <c r="Q9" s="156" t="str">
        <f>B39</f>
        <v>Team/School name</v>
      </c>
      <c r="R9" s="87">
        <f>C45</f>
        <v>0</v>
      </c>
      <c r="S9" s="111">
        <f t="shared" si="0"/>
        <v>1</v>
      </c>
      <c r="T9" s="91">
        <f>D44</f>
        <v>0</v>
      </c>
      <c r="U9" s="105">
        <f t="shared" si="1"/>
        <v>1</v>
      </c>
      <c r="V9" s="97">
        <f>C46</f>
        <v>0</v>
      </c>
      <c r="W9" s="19">
        <f t="shared" si="2"/>
        <v>15</v>
      </c>
      <c r="X9" s="20" t="str">
        <f t="shared" si="3"/>
        <v>15th</v>
      </c>
      <c r="Y9" s="23">
        <v>7</v>
      </c>
      <c r="Z9" s="24" t="s">
        <v>4</v>
      </c>
    </row>
    <row r="10" spans="17:26" ht="12.75" hidden="1">
      <c r="Q10" s="156" t="str">
        <f>G39</f>
        <v>Team/School name</v>
      </c>
      <c r="R10" s="87">
        <f>H45</f>
        <v>0</v>
      </c>
      <c r="S10" s="111">
        <f t="shared" si="0"/>
        <v>1</v>
      </c>
      <c r="T10" s="91">
        <f>I44</f>
        <v>0</v>
      </c>
      <c r="U10" s="105">
        <f t="shared" si="1"/>
        <v>1</v>
      </c>
      <c r="V10" s="97">
        <f>H46</f>
        <v>0</v>
      </c>
      <c r="W10" s="19">
        <f t="shared" si="2"/>
        <v>15</v>
      </c>
      <c r="X10" s="20" t="str">
        <f t="shared" si="3"/>
        <v>15th</v>
      </c>
      <c r="Y10" s="23">
        <v>8</v>
      </c>
      <c r="Z10" s="24" t="s">
        <v>5</v>
      </c>
    </row>
    <row r="11" spans="17:26" ht="12.75" hidden="1">
      <c r="Q11" s="156" t="str">
        <f>L39</f>
        <v>Team/School name</v>
      </c>
      <c r="R11" s="87">
        <f>M45</f>
        <v>0</v>
      </c>
      <c r="S11" s="111">
        <f t="shared" si="0"/>
        <v>1</v>
      </c>
      <c r="T11" s="91">
        <f>N44</f>
        <v>0</v>
      </c>
      <c r="U11" s="105">
        <f t="shared" si="1"/>
        <v>1</v>
      </c>
      <c r="V11" s="97">
        <f>M46</f>
        <v>0</v>
      </c>
      <c r="W11" s="19">
        <f t="shared" si="2"/>
        <v>15</v>
      </c>
      <c r="X11" s="20" t="str">
        <f t="shared" si="3"/>
        <v>15th</v>
      </c>
      <c r="Y11" s="23">
        <v>9</v>
      </c>
      <c r="Z11" s="24" t="s">
        <v>6</v>
      </c>
    </row>
    <row r="12" spans="17:26" ht="12.75" hidden="1">
      <c r="Q12" s="156" t="str">
        <f>B48</f>
        <v>Team/School name</v>
      </c>
      <c r="R12" s="87">
        <f>C54</f>
        <v>0</v>
      </c>
      <c r="S12" s="111">
        <f t="shared" si="0"/>
        <v>1</v>
      </c>
      <c r="T12" s="91">
        <f>D53</f>
        <v>0</v>
      </c>
      <c r="U12" s="105">
        <f t="shared" si="1"/>
        <v>1</v>
      </c>
      <c r="V12" s="97">
        <f>C55</f>
        <v>0</v>
      </c>
      <c r="W12" s="19">
        <f t="shared" si="2"/>
        <v>15</v>
      </c>
      <c r="X12" s="20" t="str">
        <f t="shared" si="3"/>
        <v>15th</v>
      </c>
      <c r="Y12" s="23">
        <v>10</v>
      </c>
      <c r="Z12" s="24" t="s">
        <v>7</v>
      </c>
    </row>
    <row r="13" spans="17:26" ht="12.75" hidden="1">
      <c r="Q13" s="156" t="str">
        <f>G48</f>
        <v>Team/School name</v>
      </c>
      <c r="R13" s="87">
        <f>H54</f>
        <v>0</v>
      </c>
      <c r="S13" s="111">
        <f t="shared" si="0"/>
        <v>1</v>
      </c>
      <c r="T13" s="91">
        <f>I53</f>
        <v>0</v>
      </c>
      <c r="U13" s="105">
        <f t="shared" si="1"/>
        <v>1</v>
      </c>
      <c r="V13" s="97">
        <f>H55</f>
        <v>0</v>
      </c>
      <c r="W13" s="19">
        <f t="shared" si="2"/>
        <v>15</v>
      </c>
      <c r="X13" s="20" t="str">
        <f t="shared" si="3"/>
        <v>15th</v>
      </c>
      <c r="Y13" s="23">
        <v>11</v>
      </c>
      <c r="Z13" s="24" t="s">
        <v>8</v>
      </c>
    </row>
    <row r="14" spans="17:26" ht="12.75" hidden="1">
      <c r="Q14" s="156" t="str">
        <f>L48</f>
        <v>Team/School name</v>
      </c>
      <c r="R14" s="87">
        <f>M54</f>
        <v>0</v>
      </c>
      <c r="S14" s="111">
        <f t="shared" si="0"/>
        <v>1</v>
      </c>
      <c r="T14" s="91">
        <f>N53</f>
        <v>0</v>
      </c>
      <c r="U14" s="105">
        <f t="shared" si="1"/>
        <v>1</v>
      </c>
      <c r="V14" s="97">
        <f>M55</f>
        <v>0</v>
      </c>
      <c r="W14" s="19">
        <f t="shared" si="2"/>
        <v>15</v>
      </c>
      <c r="X14" s="20" t="str">
        <f t="shared" si="3"/>
        <v>15th</v>
      </c>
      <c r="Y14" s="23">
        <v>12</v>
      </c>
      <c r="Z14" s="24" t="s">
        <v>9</v>
      </c>
    </row>
    <row r="15" spans="17:26" ht="12.75" hidden="1">
      <c r="Q15" s="156" t="str">
        <f>B57</f>
        <v>Team/School name</v>
      </c>
      <c r="R15" s="87">
        <f>C63</f>
        <v>0</v>
      </c>
      <c r="S15" s="111">
        <f t="shared" si="0"/>
        <v>1</v>
      </c>
      <c r="T15" s="91">
        <f>D62</f>
        <v>0</v>
      </c>
      <c r="U15" s="105">
        <f t="shared" si="1"/>
        <v>1</v>
      </c>
      <c r="V15" s="97">
        <f>C64</f>
        <v>0</v>
      </c>
      <c r="W15" s="19">
        <f t="shared" si="2"/>
        <v>15</v>
      </c>
      <c r="X15" s="20" t="str">
        <f t="shared" si="3"/>
        <v>15th</v>
      </c>
      <c r="Y15" s="23">
        <v>13</v>
      </c>
      <c r="Z15" s="24" t="s">
        <v>0</v>
      </c>
    </row>
    <row r="16" spans="17:26" ht="12.75" hidden="1">
      <c r="Q16" s="155" t="str">
        <f>G57</f>
        <v>Team/School name</v>
      </c>
      <c r="R16" s="87">
        <f>H63</f>
        <v>0</v>
      </c>
      <c r="S16" s="111">
        <f t="shared" si="0"/>
        <v>1</v>
      </c>
      <c r="T16" s="91">
        <f>I62</f>
        <v>0</v>
      </c>
      <c r="U16" s="105">
        <f t="shared" si="1"/>
        <v>1</v>
      </c>
      <c r="V16" s="97">
        <f>H64</f>
        <v>0</v>
      </c>
      <c r="W16" s="19">
        <f t="shared" si="2"/>
        <v>15</v>
      </c>
      <c r="X16" s="20" t="str">
        <f t="shared" si="3"/>
        <v>15th</v>
      </c>
      <c r="Y16" s="23">
        <v>14</v>
      </c>
      <c r="Z16" s="24" t="s">
        <v>72</v>
      </c>
    </row>
    <row r="17" spans="17:26" ht="12.75" hidden="1">
      <c r="Q17" s="155" t="str">
        <f>L57</f>
        <v>Team/School name</v>
      </c>
      <c r="R17" s="87">
        <f>M63</f>
        <v>0</v>
      </c>
      <c r="S17" s="111">
        <f t="shared" si="0"/>
        <v>1</v>
      </c>
      <c r="T17" s="91">
        <f>N62</f>
        <v>0</v>
      </c>
      <c r="U17" s="105">
        <f t="shared" si="1"/>
        <v>1</v>
      </c>
      <c r="V17" s="97">
        <f>M64</f>
        <v>0</v>
      </c>
      <c r="W17" s="19">
        <f t="shared" si="2"/>
        <v>15</v>
      </c>
      <c r="X17" s="20" t="str">
        <f t="shared" si="3"/>
        <v>15th</v>
      </c>
      <c r="Y17" s="23">
        <v>15</v>
      </c>
      <c r="Z17" s="24" t="s">
        <v>73</v>
      </c>
    </row>
    <row r="18" ht="12.75" hidden="1"/>
    <row r="19" ht="15.75">
      <c r="A19" s="81" t="s">
        <v>27</v>
      </c>
    </row>
    <row r="21" spans="1:22" s="3" customFormat="1" ht="15">
      <c r="A21" s="82"/>
      <c r="B21" s="56" t="s">
        <v>52</v>
      </c>
      <c r="C21" s="122" t="s">
        <v>28</v>
      </c>
      <c r="D21" s="122" t="s">
        <v>29</v>
      </c>
      <c r="F21" s="82"/>
      <c r="G21" s="56" t="s">
        <v>52</v>
      </c>
      <c r="H21" s="122" t="s">
        <v>28</v>
      </c>
      <c r="I21" s="122" t="s">
        <v>29</v>
      </c>
      <c r="J21" s="68"/>
      <c r="K21" s="82"/>
      <c r="L21" s="56" t="s">
        <v>52</v>
      </c>
      <c r="M21" s="122" t="s">
        <v>28</v>
      </c>
      <c r="N21" s="122" t="s">
        <v>29</v>
      </c>
      <c r="Q21" s="8"/>
      <c r="R21" s="8"/>
      <c r="S21" s="113"/>
      <c r="T21" s="93"/>
      <c r="U21" s="107"/>
      <c r="V21" s="99"/>
    </row>
    <row r="22" spans="1:22" s="43" customFormat="1" ht="14.25">
      <c r="A22" s="12">
        <v>1</v>
      </c>
      <c r="B22" s="57"/>
      <c r="C22" s="69">
        <v>0</v>
      </c>
      <c r="D22" s="69">
        <v>0</v>
      </c>
      <c r="F22" s="12">
        <v>6</v>
      </c>
      <c r="G22" s="57"/>
      <c r="H22" s="69">
        <v>0</v>
      </c>
      <c r="I22" s="69">
        <v>0</v>
      </c>
      <c r="J22" s="51"/>
      <c r="K22" s="12">
        <v>11</v>
      </c>
      <c r="L22" s="57"/>
      <c r="M22" s="69">
        <v>0</v>
      </c>
      <c r="N22" s="69">
        <v>0</v>
      </c>
      <c r="Q22" s="62"/>
      <c r="R22" s="62"/>
      <c r="S22" s="114"/>
      <c r="T22" s="94"/>
      <c r="U22" s="108"/>
      <c r="V22" s="100"/>
    </row>
    <row r="23" spans="1:22" s="43" customFormat="1" ht="14.25">
      <c r="A23" s="13">
        <v>2</v>
      </c>
      <c r="B23" s="47"/>
      <c r="C23" s="70">
        <v>0</v>
      </c>
      <c r="D23" s="70">
        <v>0</v>
      </c>
      <c r="F23" s="13">
        <v>7</v>
      </c>
      <c r="G23" s="47"/>
      <c r="H23" s="70">
        <v>0</v>
      </c>
      <c r="I23" s="70">
        <v>0</v>
      </c>
      <c r="J23" s="39"/>
      <c r="K23" s="13">
        <v>12</v>
      </c>
      <c r="L23" s="47"/>
      <c r="M23" s="70">
        <v>0</v>
      </c>
      <c r="N23" s="70">
        <v>0</v>
      </c>
      <c r="Q23" s="62"/>
      <c r="R23" s="62"/>
      <c r="S23" s="114"/>
      <c r="T23" s="94"/>
      <c r="U23" s="108"/>
      <c r="V23" s="100"/>
    </row>
    <row r="24" spans="1:24" s="43" customFormat="1" ht="14.25">
      <c r="A24" s="13">
        <v>3</v>
      </c>
      <c r="B24" s="47"/>
      <c r="C24" s="70">
        <v>0</v>
      </c>
      <c r="D24" s="70">
        <v>0</v>
      </c>
      <c r="F24" s="13">
        <v>8</v>
      </c>
      <c r="G24" s="47"/>
      <c r="H24" s="70">
        <v>0</v>
      </c>
      <c r="I24" s="70">
        <v>0</v>
      </c>
      <c r="J24" s="51"/>
      <c r="K24" s="13">
        <v>13</v>
      </c>
      <c r="L24" s="47"/>
      <c r="M24" s="70">
        <v>0</v>
      </c>
      <c r="N24" s="70">
        <v>0</v>
      </c>
      <c r="Q24" s="62"/>
      <c r="R24" s="62"/>
      <c r="S24" s="114"/>
      <c r="T24" s="94"/>
      <c r="U24" s="108"/>
      <c r="V24" s="100"/>
      <c r="X24" s="39"/>
    </row>
    <row r="25" spans="1:24" s="43" customFormat="1" ht="14.25">
      <c r="A25" s="63">
        <v>4</v>
      </c>
      <c r="B25" s="48"/>
      <c r="C25" s="123">
        <v>0</v>
      </c>
      <c r="D25" s="123">
        <v>0</v>
      </c>
      <c r="F25" s="63">
        <v>9</v>
      </c>
      <c r="G25" s="48"/>
      <c r="H25" s="123">
        <v>0</v>
      </c>
      <c r="I25" s="123">
        <v>0</v>
      </c>
      <c r="J25" s="51"/>
      <c r="K25" s="63">
        <v>14</v>
      </c>
      <c r="L25" s="48"/>
      <c r="M25" s="123">
        <v>0</v>
      </c>
      <c r="N25" s="123">
        <v>0</v>
      </c>
      <c r="Q25" s="62"/>
      <c r="R25" s="62"/>
      <c r="S25" s="114"/>
      <c r="T25" s="94"/>
      <c r="U25" s="108"/>
      <c r="V25" s="100"/>
      <c r="X25" s="39"/>
    </row>
    <row r="26" spans="1:24" s="3" customFormat="1" ht="14.25">
      <c r="A26" s="83"/>
      <c r="B26" s="76" t="s">
        <v>32</v>
      </c>
      <c r="C26" s="71">
        <f>SUM(C22:C25)-MIN(C22:C25)</f>
        <v>0</v>
      </c>
      <c r="D26" s="71">
        <f>SUM(D22:D25)-MIN(D22:D25)</f>
        <v>0</v>
      </c>
      <c r="F26" s="83"/>
      <c r="G26" s="76" t="s">
        <v>32</v>
      </c>
      <c r="H26" s="71">
        <f>SUM(H22:H25)-MIN(H22:H25)</f>
        <v>0</v>
      </c>
      <c r="I26" s="71">
        <f>SUM(I22:I25)-MIN(I22:I25)</f>
        <v>0</v>
      </c>
      <c r="J26" s="5"/>
      <c r="K26" s="83"/>
      <c r="L26" s="76" t="s">
        <v>32</v>
      </c>
      <c r="M26" s="71">
        <f>SUM(M22:M25)-MIN(M22:M25)</f>
        <v>0</v>
      </c>
      <c r="N26" s="71">
        <f>SUM(N22:N25)-MIN(N22:N25)</f>
        <v>0</v>
      </c>
      <c r="Q26" s="8"/>
      <c r="R26" s="8"/>
      <c r="S26" s="113"/>
      <c r="T26" s="93"/>
      <c r="U26" s="107"/>
      <c r="V26" s="99"/>
      <c r="X26" s="9"/>
    </row>
    <row r="27" spans="1:24" s="3" customFormat="1" ht="14.25">
      <c r="A27" s="84">
        <v>5</v>
      </c>
      <c r="B27" s="4" t="s">
        <v>50</v>
      </c>
      <c r="C27" s="153">
        <v>0</v>
      </c>
      <c r="D27" s="75"/>
      <c r="F27" s="84">
        <v>10</v>
      </c>
      <c r="G27" s="4" t="s">
        <v>50</v>
      </c>
      <c r="H27" s="153">
        <v>0</v>
      </c>
      <c r="I27" s="75"/>
      <c r="J27" s="6"/>
      <c r="K27" s="84">
        <v>15</v>
      </c>
      <c r="L27" s="4" t="s">
        <v>50</v>
      </c>
      <c r="M27" s="153">
        <v>0</v>
      </c>
      <c r="N27" s="75"/>
      <c r="Q27" s="8"/>
      <c r="R27" s="8"/>
      <c r="S27" s="113"/>
      <c r="T27" s="93"/>
      <c r="U27" s="107"/>
      <c r="V27" s="99"/>
      <c r="X27" s="9"/>
    </row>
    <row r="28" spans="1:24" s="3" customFormat="1" ht="14.25">
      <c r="A28" s="80"/>
      <c r="B28" s="9" t="s">
        <v>34</v>
      </c>
      <c r="C28" s="150">
        <f>C26+D26+C27</f>
        <v>0</v>
      </c>
      <c r="D28" s="154" t="str">
        <f>X3</f>
        <v>15th</v>
      </c>
      <c r="F28" s="80"/>
      <c r="G28" s="9" t="s">
        <v>34</v>
      </c>
      <c r="H28" s="150">
        <f>H26+I26+H27</f>
        <v>0</v>
      </c>
      <c r="I28" s="154" t="str">
        <f>X4</f>
        <v>15th</v>
      </c>
      <c r="J28" s="6"/>
      <c r="K28" s="80"/>
      <c r="L28" s="9" t="s">
        <v>34</v>
      </c>
      <c r="M28" s="150">
        <f>M26+N26+M27</f>
        <v>0</v>
      </c>
      <c r="N28" s="154" t="str">
        <f>X5</f>
        <v>15th</v>
      </c>
      <c r="Q28" s="8"/>
      <c r="R28" s="8"/>
      <c r="S28" s="113"/>
      <c r="T28" s="93"/>
      <c r="U28" s="107"/>
      <c r="V28" s="99"/>
      <c r="X28" s="6"/>
    </row>
    <row r="29" spans="1:24" s="3" customFormat="1" ht="14.25">
      <c r="A29" s="80"/>
      <c r="B29" s="42"/>
      <c r="C29" s="6"/>
      <c r="D29" s="6"/>
      <c r="F29" s="80"/>
      <c r="G29" s="42"/>
      <c r="H29" s="6"/>
      <c r="I29" s="6"/>
      <c r="J29" s="6"/>
      <c r="K29" s="80"/>
      <c r="L29" s="42"/>
      <c r="M29" s="6"/>
      <c r="N29" s="6"/>
      <c r="Q29" s="64"/>
      <c r="R29" s="64"/>
      <c r="S29" s="115"/>
      <c r="T29" s="95"/>
      <c r="U29" s="109"/>
      <c r="V29" s="101"/>
      <c r="X29" s="6"/>
    </row>
    <row r="30" spans="1:24" s="3" customFormat="1" ht="15">
      <c r="A30" s="82"/>
      <c r="B30" s="56" t="s">
        <v>52</v>
      </c>
      <c r="C30" s="122" t="s">
        <v>28</v>
      </c>
      <c r="D30" s="122" t="s">
        <v>29</v>
      </c>
      <c r="F30" s="82"/>
      <c r="G30" s="56" t="s">
        <v>52</v>
      </c>
      <c r="H30" s="122" t="s">
        <v>28</v>
      </c>
      <c r="I30" s="122" t="s">
        <v>29</v>
      </c>
      <c r="J30" s="6"/>
      <c r="K30" s="82"/>
      <c r="L30" s="56" t="s">
        <v>52</v>
      </c>
      <c r="M30" s="122" t="s">
        <v>28</v>
      </c>
      <c r="N30" s="122" t="s">
        <v>29</v>
      </c>
      <c r="Q30" s="64"/>
      <c r="R30" s="64"/>
      <c r="S30" s="115"/>
      <c r="T30" s="95"/>
      <c r="U30" s="109"/>
      <c r="V30" s="101"/>
      <c r="X30" s="6"/>
    </row>
    <row r="31" spans="1:24" s="3" customFormat="1" ht="14.25">
      <c r="A31" s="12">
        <v>16</v>
      </c>
      <c r="B31" s="57"/>
      <c r="C31" s="69">
        <v>0</v>
      </c>
      <c r="D31" s="69">
        <v>0</v>
      </c>
      <c r="F31" s="12">
        <v>21</v>
      </c>
      <c r="G31" s="57"/>
      <c r="H31" s="69">
        <v>0</v>
      </c>
      <c r="I31" s="69">
        <v>0</v>
      </c>
      <c r="J31" s="6"/>
      <c r="K31" s="12">
        <v>26</v>
      </c>
      <c r="L31" s="57"/>
      <c r="M31" s="69">
        <v>0</v>
      </c>
      <c r="N31" s="69">
        <v>0</v>
      </c>
      <c r="Q31" s="6"/>
      <c r="R31" s="6"/>
      <c r="S31" s="115"/>
      <c r="T31" s="95"/>
      <c r="U31" s="109"/>
      <c r="V31" s="101"/>
      <c r="X31" s="6"/>
    </row>
    <row r="32" spans="1:24" s="3" customFormat="1" ht="14.25">
      <c r="A32" s="13">
        <v>17</v>
      </c>
      <c r="B32" s="47"/>
      <c r="C32" s="70">
        <v>0</v>
      </c>
      <c r="D32" s="70">
        <v>0</v>
      </c>
      <c r="F32" s="13">
        <v>22</v>
      </c>
      <c r="G32" s="47"/>
      <c r="H32" s="70">
        <v>0</v>
      </c>
      <c r="I32" s="70">
        <v>0</v>
      </c>
      <c r="J32" s="6"/>
      <c r="K32" s="13">
        <v>27</v>
      </c>
      <c r="L32" s="47"/>
      <c r="M32" s="70">
        <v>0</v>
      </c>
      <c r="N32" s="70">
        <v>0</v>
      </c>
      <c r="Q32" s="6"/>
      <c r="R32" s="6"/>
      <c r="S32" s="115"/>
      <c r="T32" s="95"/>
      <c r="U32" s="109"/>
      <c r="V32" s="101"/>
      <c r="X32" s="6"/>
    </row>
    <row r="33" spans="1:24" s="3" customFormat="1" ht="14.25">
      <c r="A33" s="13">
        <v>18</v>
      </c>
      <c r="B33" s="47"/>
      <c r="C33" s="70">
        <v>0</v>
      </c>
      <c r="D33" s="70">
        <v>0</v>
      </c>
      <c r="F33" s="13">
        <v>23</v>
      </c>
      <c r="G33" s="47"/>
      <c r="H33" s="70">
        <v>0</v>
      </c>
      <c r="I33" s="70">
        <v>0</v>
      </c>
      <c r="J33" s="6"/>
      <c r="K33" s="13">
        <v>28</v>
      </c>
      <c r="L33" s="47"/>
      <c r="M33" s="70">
        <v>0</v>
      </c>
      <c r="N33" s="70">
        <v>0</v>
      </c>
      <c r="Q33" s="6"/>
      <c r="R33" s="6"/>
      <c r="S33" s="115"/>
      <c r="T33" s="95"/>
      <c r="U33" s="109"/>
      <c r="V33" s="101"/>
      <c r="X33" s="6"/>
    </row>
    <row r="34" spans="1:24" s="3" customFormat="1" ht="14.25">
      <c r="A34" s="63">
        <v>19</v>
      </c>
      <c r="B34" s="48"/>
      <c r="C34" s="123">
        <v>0</v>
      </c>
      <c r="D34" s="123">
        <v>0</v>
      </c>
      <c r="F34" s="63">
        <v>24</v>
      </c>
      <c r="G34" s="48"/>
      <c r="H34" s="123">
        <v>0</v>
      </c>
      <c r="I34" s="123">
        <v>0</v>
      </c>
      <c r="J34" s="6"/>
      <c r="K34" s="63">
        <v>29</v>
      </c>
      <c r="L34" s="48"/>
      <c r="M34" s="123">
        <v>0</v>
      </c>
      <c r="N34" s="123">
        <v>0</v>
      </c>
      <c r="Q34" s="6"/>
      <c r="R34" s="6"/>
      <c r="S34" s="115"/>
      <c r="T34" s="95"/>
      <c r="U34" s="109"/>
      <c r="V34" s="101"/>
      <c r="X34" s="6"/>
    </row>
    <row r="35" spans="1:24" s="3" customFormat="1" ht="14.25">
      <c r="A35" s="83"/>
      <c r="B35" s="76" t="s">
        <v>32</v>
      </c>
      <c r="C35" s="71">
        <f>SUM(C31:C34)-MIN(C31:C34)</f>
        <v>0</v>
      </c>
      <c r="D35" s="71">
        <f>SUM(D31:D34)-MIN(D31:D34)</f>
        <v>0</v>
      </c>
      <c r="F35" s="83"/>
      <c r="G35" s="76" t="s">
        <v>32</v>
      </c>
      <c r="H35" s="71">
        <f>SUM(H31:H34)-MIN(H31:H34)</f>
        <v>0</v>
      </c>
      <c r="I35" s="71">
        <f>SUM(I31:I34)-MIN(I31:I34)</f>
        <v>0</v>
      </c>
      <c r="J35" s="6"/>
      <c r="K35" s="83"/>
      <c r="L35" s="76" t="s">
        <v>32</v>
      </c>
      <c r="M35" s="71">
        <f>SUM(M31:M34)-MIN(M31:M34)</f>
        <v>0</v>
      </c>
      <c r="N35" s="71">
        <f>SUM(N31:N34)-MIN(N31:N34)</f>
        <v>0</v>
      </c>
      <c r="Q35" s="6"/>
      <c r="R35" s="6"/>
      <c r="S35" s="115"/>
      <c r="T35" s="95"/>
      <c r="U35" s="109"/>
      <c r="V35" s="101"/>
      <c r="X35" s="9"/>
    </row>
    <row r="36" spans="1:24" s="3" customFormat="1" ht="14.25">
      <c r="A36" s="84">
        <v>20</v>
      </c>
      <c r="B36" s="4" t="s">
        <v>50</v>
      </c>
      <c r="C36" s="153">
        <v>0</v>
      </c>
      <c r="D36" s="75"/>
      <c r="F36" s="84">
        <v>25</v>
      </c>
      <c r="G36" s="4" t="s">
        <v>50</v>
      </c>
      <c r="H36" s="153">
        <v>0</v>
      </c>
      <c r="I36" s="75"/>
      <c r="J36" s="6"/>
      <c r="K36" s="84">
        <v>30</v>
      </c>
      <c r="L36" s="4" t="s">
        <v>50</v>
      </c>
      <c r="M36" s="153">
        <v>0</v>
      </c>
      <c r="N36" s="75"/>
      <c r="S36" s="113"/>
      <c r="T36" s="93"/>
      <c r="U36" s="107"/>
      <c r="V36" s="99"/>
      <c r="X36" s="6"/>
    </row>
    <row r="37" spans="1:24" s="3" customFormat="1" ht="14.25">
      <c r="A37" s="80"/>
      <c r="B37" s="9" t="s">
        <v>34</v>
      </c>
      <c r="C37" s="150">
        <f>C35+D35+C36</f>
        <v>0</v>
      </c>
      <c r="D37" s="154" t="str">
        <f>X6</f>
        <v>15th</v>
      </c>
      <c r="F37" s="80"/>
      <c r="G37" s="9" t="s">
        <v>34</v>
      </c>
      <c r="H37" s="150">
        <f>H35+I35+H36</f>
        <v>0</v>
      </c>
      <c r="I37" s="154" t="str">
        <f>X7</f>
        <v>15th</v>
      </c>
      <c r="K37" s="80"/>
      <c r="L37" s="9" t="s">
        <v>34</v>
      </c>
      <c r="M37" s="150">
        <f>M35+N35+M36</f>
        <v>0</v>
      </c>
      <c r="N37" s="154" t="str">
        <f>X8</f>
        <v>15th</v>
      </c>
      <c r="S37" s="113"/>
      <c r="T37" s="93"/>
      <c r="U37" s="107"/>
      <c r="V37" s="99"/>
      <c r="X37" s="6"/>
    </row>
    <row r="38" spans="1:24" s="3" customFormat="1" ht="14.25">
      <c r="A38" s="80"/>
      <c r="B38" s="9"/>
      <c r="C38" s="73"/>
      <c r="F38" s="80"/>
      <c r="G38" s="9"/>
      <c r="H38" s="73"/>
      <c r="K38" s="80"/>
      <c r="L38" s="9"/>
      <c r="M38" s="73"/>
      <c r="S38" s="113"/>
      <c r="T38" s="93"/>
      <c r="U38" s="107"/>
      <c r="V38" s="99"/>
      <c r="X38" s="6"/>
    </row>
    <row r="39" spans="1:22" s="3" customFormat="1" ht="15">
      <c r="A39" s="82"/>
      <c r="B39" s="56" t="s">
        <v>52</v>
      </c>
      <c r="C39" s="122" t="s">
        <v>28</v>
      </c>
      <c r="D39" s="122" t="s">
        <v>29</v>
      </c>
      <c r="F39" s="82"/>
      <c r="G39" s="56" t="s">
        <v>52</v>
      </c>
      <c r="H39" s="122" t="s">
        <v>28</v>
      </c>
      <c r="I39" s="122" t="s">
        <v>29</v>
      </c>
      <c r="K39" s="82"/>
      <c r="L39" s="56" t="s">
        <v>52</v>
      </c>
      <c r="M39" s="122" t="s">
        <v>28</v>
      </c>
      <c r="N39" s="122" t="s">
        <v>29</v>
      </c>
      <c r="S39" s="113"/>
      <c r="T39" s="93"/>
      <c r="U39" s="107"/>
      <c r="V39" s="99"/>
    </row>
    <row r="40" spans="1:22" s="43" customFormat="1" ht="14.25">
      <c r="A40" s="12">
        <v>31</v>
      </c>
      <c r="B40" s="57"/>
      <c r="C40" s="69">
        <v>0</v>
      </c>
      <c r="D40" s="69">
        <v>0</v>
      </c>
      <c r="F40" s="12">
        <v>36</v>
      </c>
      <c r="G40" s="57"/>
      <c r="H40" s="69">
        <v>0</v>
      </c>
      <c r="I40" s="69">
        <v>0</v>
      </c>
      <c r="K40" s="12">
        <v>41</v>
      </c>
      <c r="L40" s="57"/>
      <c r="M40" s="69">
        <v>0</v>
      </c>
      <c r="N40" s="69">
        <v>0</v>
      </c>
      <c r="S40" s="114"/>
      <c r="T40" s="94"/>
      <c r="U40" s="108"/>
      <c r="V40" s="100"/>
    </row>
    <row r="41" spans="1:22" s="43" customFormat="1" ht="14.25">
      <c r="A41" s="13">
        <v>32</v>
      </c>
      <c r="B41" s="47"/>
      <c r="C41" s="70">
        <v>0</v>
      </c>
      <c r="D41" s="70">
        <v>0</v>
      </c>
      <c r="F41" s="13">
        <v>37</v>
      </c>
      <c r="G41" s="47"/>
      <c r="H41" s="70">
        <v>0</v>
      </c>
      <c r="I41" s="70">
        <v>0</v>
      </c>
      <c r="K41" s="13">
        <v>42</v>
      </c>
      <c r="L41" s="47"/>
      <c r="M41" s="70">
        <v>0</v>
      </c>
      <c r="N41" s="70">
        <v>0</v>
      </c>
      <c r="S41" s="114"/>
      <c r="T41" s="94"/>
      <c r="U41" s="108"/>
      <c r="V41" s="100"/>
    </row>
    <row r="42" spans="1:22" s="43" customFormat="1" ht="14.25">
      <c r="A42" s="13">
        <v>33</v>
      </c>
      <c r="B42" s="47"/>
      <c r="C42" s="70">
        <v>0</v>
      </c>
      <c r="D42" s="70">
        <v>0</v>
      </c>
      <c r="F42" s="13">
        <v>38</v>
      </c>
      <c r="G42" s="47"/>
      <c r="H42" s="70">
        <v>0</v>
      </c>
      <c r="I42" s="70">
        <v>0</v>
      </c>
      <c r="K42" s="13">
        <v>43</v>
      </c>
      <c r="L42" s="47"/>
      <c r="M42" s="70">
        <v>0</v>
      </c>
      <c r="N42" s="70">
        <v>0</v>
      </c>
      <c r="S42" s="114"/>
      <c r="T42" s="94"/>
      <c r="U42" s="108"/>
      <c r="V42" s="100"/>
    </row>
    <row r="43" spans="1:22" s="43" customFormat="1" ht="14.25">
      <c r="A43" s="63">
        <v>34</v>
      </c>
      <c r="B43" s="48"/>
      <c r="C43" s="123">
        <v>0</v>
      </c>
      <c r="D43" s="123">
        <v>0</v>
      </c>
      <c r="F43" s="63">
        <v>39</v>
      </c>
      <c r="G43" s="48"/>
      <c r="H43" s="123">
        <v>0</v>
      </c>
      <c r="I43" s="123">
        <v>0</v>
      </c>
      <c r="K43" s="63">
        <v>44</v>
      </c>
      <c r="L43" s="48"/>
      <c r="M43" s="123">
        <v>0</v>
      </c>
      <c r="N43" s="123">
        <v>0</v>
      </c>
      <c r="S43" s="114"/>
      <c r="T43" s="94"/>
      <c r="U43" s="108"/>
      <c r="V43" s="100"/>
    </row>
    <row r="44" spans="1:22" s="3" customFormat="1" ht="14.25">
      <c r="A44" s="83"/>
      <c r="B44" s="76" t="s">
        <v>32</v>
      </c>
      <c r="C44" s="71">
        <f>SUM(C40:C43)-MIN(C40:C43)</f>
        <v>0</v>
      </c>
      <c r="D44" s="71">
        <f>SUM(D40:D43)-MIN(D40:D43)</f>
        <v>0</v>
      </c>
      <c r="F44" s="83"/>
      <c r="G44" s="76" t="s">
        <v>32</v>
      </c>
      <c r="H44" s="71">
        <f>SUM(H40:H43)-MIN(H40:H43)</f>
        <v>0</v>
      </c>
      <c r="I44" s="71">
        <f>SUM(I40:I43)-MIN(I40:I43)</f>
        <v>0</v>
      </c>
      <c r="K44" s="83"/>
      <c r="L44" s="76" t="s">
        <v>32</v>
      </c>
      <c r="M44" s="71">
        <f>SUM(M40:M43)-MIN(M40:M43)</f>
        <v>0</v>
      </c>
      <c r="N44" s="71">
        <f>SUM(N40:N43)-MIN(N40:N43)</f>
        <v>0</v>
      </c>
      <c r="S44" s="113"/>
      <c r="T44" s="93"/>
      <c r="U44" s="107"/>
      <c r="V44" s="99"/>
    </row>
    <row r="45" spans="1:22" s="3" customFormat="1" ht="14.25">
      <c r="A45" s="84">
        <v>35</v>
      </c>
      <c r="B45" s="4" t="s">
        <v>50</v>
      </c>
      <c r="C45" s="153">
        <v>0</v>
      </c>
      <c r="D45" s="75"/>
      <c r="F45" s="84">
        <v>40</v>
      </c>
      <c r="G45" s="4" t="s">
        <v>50</v>
      </c>
      <c r="H45" s="153">
        <v>0</v>
      </c>
      <c r="I45" s="75"/>
      <c r="K45" s="84">
        <v>45</v>
      </c>
      <c r="L45" s="4" t="s">
        <v>50</v>
      </c>
      <c r="M45" s="153">
        <v>0</v>
      </c>
      <c r="N45" s="75"/>
      <c r="S45" s="113"/>
      <c r="T45" s="93"/>
      <c r="U45" s="107"/>
      <c r="V45" s="99"/>
    </row>
    <row r="46" spans="1:22" s="3" customFormat="1" ht="14.25">
      <c r="A46" s="80"/>
      <c r="B46" s="9" t="s">
        <v>34</v>
      </c>
      <c r="C46" s="150">
        <f>C44+D44+C45</f>
        <v>0</v>
      </c>
      <c r="D46" s="154" t="str">
        <f>X9</f>
        <v>15th</v>
      </c>
      <c r="E46" s="6"/>
      <c r="F46" s="86"/>
      <c r="G46" s="9" t="s">
        <v>34</v>
      </c>
      <c r="H46" s="150">
        <f>H44+I44+H45</f>
        <v>0</v>
      </c>
      <c r="I46" s="154" t="str">
        <f>X10</f>
        <v>15th</v>
      </c>
      <c r="K46" s="80"/>
      <c r="L46" s="9" t="s">
        <v>34</v>
      </c>
      <c r="M46" s="150">
        <f>M44+N44+M45</f>
        <v>0</v>
      </c>
      <c r="N46" s="154" t="str">
        <f>X11</f>
        <v>15th</v>
      </c>
      <c r="O46" s="6"/>
      <c r="S46" s="113"/>
      <c r="T46" s="93"/>
      <c r="U46" s="107"/>
      <c r="V46" s="101"/>
    </row>
    <row r="47" spans="1:22" s="3" customFormat="1" ht="14.25">
      <c r="A47" s="80"/>
      <c r="B47" s="9"/>
      <c r="C47" s="73"/>
      <c r="D47" s="6"/>
      <c r="E47" s="6"/>
      <c r="F47" s="86"/>
      <c r="G47" s="9"/>
      <c r="H47" s="73"/>
      <c r="K47" s="80"/>
      <c r="L47" s="9"/>
      <c r="M47" s="73"/>
      <c r="N47" s="6"/>
      <c r="O47" s="6"/>
      <c r="S47" s="113"/>
      <c r="T47" s="93"/>
      <c r="U47" s="107"/>
      <c r="V47" s="101"/>
    </row>
    <row r="48" spans="1:22" s="3" customFormat="1" ht="15">
      <c r="A48" s="82"/>
      <c r="B48" s="56" t="s">
        <v>52</v>
      </c>
      <c r="C48" s="122" t="s">
        <v>28</v>
      </c>
      <c r="D48" s="122" t="s">
        <v>29</v>
      </c>
      <c r="F48" s="82"/>
      <c r="G48" s="56" t="s">
        <v>52</v>
      </c>
      <c r="H48" s="122" t="s">
        <v>28</v>
      </c>
      <c r="I48" s="122" t="s">
        <v>29</v>
      </c>
      <c r="J48" s="68"/>
      <c r="K48" s="82"/>
      <c r="L48" s="56" t="s">
        <v>52</v>
      </c>
      <c r="M48" s="122" t="s">
        <v>28</v>
      </c>
      <c r="N48" s="122" t="s">
        <v>29</v>
      </c>
      <c r="S48" s="113"/>
      <c r="T48" s="93"/>
      <c r="U48" s="107"/>
      <c r="V48" s="99"/>
    </row>
    <row r="49" spans="1:22" s="43" customFormat="1" ht="14.25">
      <c r="A49" s="12">
        <v>46</v>
      </c>
      <c r="B49" s="57"/>
      <c r="C49" s="69">
        <v>0</v>
      </c>
      <c r="D49" s="69">
        <v>0</v>
      </c>
      <c r="F49" s="12">
        <v>51</v>
      </c>
      <c r="G49" s="57"/>
      <c r="H49" s="69">
        <v>0</v>
      </c>
      <c r="I49" s="69">
        <v>0</v>
      </c>
      <c r="K49" s="12">
        <v>56</v>
      </c>
      <c r="L49" s="57"/>
      <c r="M49" s="69">
        <v>0</v>
      </c>
      <c r="N49" s="69">
        <v>0</v>
      </c>
      <c r="S49" s="114"/>
      <c r="T49" s="94"/>
      <c r="U49" s="108"/>
      <c r="V49" s="100"/>
    </row>
    <row r="50" spans="1:22" s="43" customFormat="1" ht="14.25">
      <c r="A50" s="13">
        <v>47</v>
      </c>
      <c r="B50" s="47"/>
      <c r="C50" s="70">
        <v>0</v>
      </c>
      <c r="D50" s="70">
        <v>0</v>
      </c>
      <c r="F50" s="13">
        <v>52</v>
      </c>
      <c r="G50" s="47"/>
      <c r="H50" s="70">
        <v>0</v>
      </c>
      <c r="I50" s="70">
        <v>0</v>
      </c>
      <c r="K50" s="13">
        <v>57</v>
      </c>
      <c r="L50" s="47"/>
      <c r="M50" s="70">
        <v>0</v>
      </c>
      <c r="N50" s="70">
        <v>0</v>
      </c>
      <c r="S50" s="114"/>
      <c r="T50" s="94"/>
      <c r="U50" s="108"/>
      <c r="V50" s="100"/>
    </row>
    <row r="51" spans="1:22" s="43" customFormat="1" ht="14.25">
      <c r="A51" s="13">
        <v>48</v>
      </c>
      <c r="B51" s="47"/>
      <c r="C51" s="70">
        <v>0</v>
      </c>
      <c r="D51" s="70">
        <v>0</v>
      </c>
      <c r="F51" s="13">
        <v>53</v>
      </c>
      <c r="G51" s="47"/>
      <c r="H51" s="70">
        <v>0</v>
      </c>
      <c r="I51" s="70">
        <v>0</v>
      </c>
      <c r="K51" s="13">
        <v>58</v>
      </c>
      <c r="L51" s="47"/>
      <c r="M51" s="70">
        <v>0</v>
      </c>
      <c r="N51" s="70">
        <v>0</v>
      </c>
      <c r="S51" s="114"/>
      <c r="T51" s="94"/>
      <c r="U51" s="108"/>
      <c r="V51" s="100"/>
    </row>
    <row r="52" spans="1:22" s="43" customFormat="1" ht="14.25">
      <c r="A52" s="63">
        <v>49</v>
      </c>
      <c r="B52" s="48"/>
      <c r="C52" s="123">
        <v>0</v>
      </c>
      <c r="D52" s="123">
        <v>0</v>
      </c>
      <c r="F52" s="63">
        <v>54</v>
      </c>
      <c r="G52" s="48"/>
      <c r="H52" s="123">
        <v>0</v>
      </c>
      <c r="I52" s="123">
        <v>0</v>
      </c>
      <c r="K52" s="63">
        <v>59</v>
      </c>
      <c r="L52" s="48"/>
      <c r="M52" s="123">
        <v>0</v>
      </c>
      <c r="N52" s="123">
        <v>0</v>
      </c>
      <c r="S52" s="114"/>
      <c r="T52" s="94"/>
      <c r="U52" s="108"/>
      <c r="V52" s="100"/>
    </row>
    <row r="53" spans="1:22" s="3" customFormat="1" ht="14.25">
      <c r="A53" s="83"/>
      <c r="B53" s="76" t="s">
        <v>32</v>
      </c>
      <c r="C53" s="71">
        <f>SUM(C49:C52)-MIN(C49:C52)</f>
        <v>0</v>
      </c>
      <c r="D53" s="71">
        <f>SUM(D49:D52)-MIN(D49:D52)</f>
        <v>0</v>
      </c>
      <c r="F53" s="83"/>
      <c r="G53" s="76" t="s">
        <v>32</v>
      </c>
      <c r="H53" s="71">
        <f>SUM(H49:H52)-MIN(H49:H52)</f>
        <v>0</v>
      </c>
      <c r="I53" s="71">
        <f>SUM(I49:I52)-MIN(I49:I52)</f>
        <v>0</v>
      </c>
      <c r="J53" s="5"/>
      <c r="K53" s="83"/>
      <c r="L53" s="76" t="s">
        <v>32</v>
      </c>
      <c r="M53" s="71">
        <f>SUM(M49:M52)-MIN(M49:M52)</f>
        <v>0</v>
      </c>
      <c r="N53" s="71">
        <f>SUM(N49:N52)-MIN(N49:N52)</f>
        <v>0</v>
      </c>
      <c r="S53" s="113"/>
      <c r="T53" s="93"/>
      <c r="U53" s="107"/>
      <c r="V53" s="99"/>
    </row>
    <row r="54" spans="1:22" s="3" customFormat="1" ht="14.25">
      <c r="A54" s="84">
        <v>50</v>
      </c>
      <c r="B54" s="4" t="s">
        <v>50</v>
      </c>
      <c r="C54" s="153">
        <v>0</v>
      </c>
      <c r="D54" s="75"/>
      <c r="F54" s="84">
        <v>55</v>
      </c>
      <c r="G54" s="4" t="s">
        <v>50</v>
      </c>
      <c r="H54" s="153">
        <v>0</v>
      </c>
      <c r="I54" s="75"/>
      <c r="K54" s="84">
        <v>60</v>
      </c>
      <c r="L54" s="4" t="s">
        <v>50</v>
      </c>
      <c r="M54" s="153">
        <v>0</v>
      </c>
      <c r="N54" s="75"/>
      <c r="S54" s="113"/>
      <c r="T54" s="93"/>
      <c r="U54" s="107"/>
      <c r="V54" s="99"/>
    </row>
    <row r="55" spans="2:14" ht="14.25">
      <c r="B55" s="9" t="s">
        <v>34</v>
      </c>
      <c r="C55" s="150">
        <f>C53+D53+C54</f>
        <v>0</v>
      </c>
      <c r="D55" s="154" t="str">
        <f>X12</f>
        <v>15th</v>
      </c>
      <c r="G55" s="9" t="s">
        <v>34</v>
      </c>
      <c r="H55" s="150">
        <f>H53+I53+H54</f>
        <v>0</v>
      </c>
      <c r="I55" s="154" t="str">
        <f>X13</f>
        <v>15th</v>
      </c>
      <c r="L55" s="9" t="s">
        <v>34</v>
      </c>
      <c r="M55" s="150">
        <f>M53+N53+M54</f>
        <v>0</v>
      </c>
      <c r="N55" s="154" t="str">
        <f>X14</f>
        <v>15th</v>
      </c>
    </row>
    <row r="56" spans="2:13" ht="14.25">
      <c r="B56" s="9"/>
      <c r="C56" s="73"/>
      <c r="G56" s="9"/>
      <c r="H56" s="73"/>
      <c r="L56" s="9"/>
      <c r="M56" s="73"/>
    </row>
    <row r="57" spans="1:22" s="2" customFormat="1" ht="15">
      <c r="A57" s="82"/>
      <c r="B57" s="56" t="s">
        <v>52</v>
      </c>
      <c r="C57" s="122" t="s">
        <v>28</v>
      </c>
      <c r="D57" s="122" t="s">
        <v>29</v>
      </c>
      <c r="F57" s="82"/>
      <c r="G57" s="56" t="s">
        <v>52</v>
      </c>
      <c r="H57" s="122" t="s">
        <v>28</v>
      </c>
      <c r="I57" s="122" t="s">
        <v>29</v>
      </c>
      <c r="K57" s="82"/>
      <c r="L57" s="56" t="s">
        <v>52</v>
      </c>
      <c r="M57" s="122" t="s">
        <v>28</v>
      </c>
      <c r="N57" s="122" t="s">
        <v>29</v>
      </c>
      <c r="S57" s="116"/>
      <c r="T57" s="96"/>
      <c r="U57" s="110"/>
      <c r="V57" s="102"/>
    </row>
    <row r="58" spans="1:22" s="2" customFormat="1" ht="14.25">
      <c r="A58" s="12">
        <v>61</v>
      </c>
      <c r="B58" s="57"/>
      <c r="C58" s="69">
        <v>0</v>
      </c>
      <c r="D58" s="69">
        <v>0</v>
      </c>
      <c r="F58" s="12">
        <v>66</v>
      </c>
      <c r="G58" s="57"/>
      <c r="H58" s="69">
        <v>0</v>
      </c>
      <c r="I58" s="69">
        <v>0</v>
      </c>
      <c r="K58" s="12">
        <v>71</v>
      </c>
      <c r="L58" s="57"/>
      <c r="M58" s="69">
        <v>0</v>
      </c>
      <c r="N58" s="69">
        <v>0</v>
      </c>
      <c r="S58" s="116"/>
      <c r="T58" s="96"/>
      <c r="U58" s="110"/>
      <c r="V58" s="102"/>
    </row>
    <row r="59" spans="1:22" s="2" customFormat="1" ht="14.25">
      <c r="A59" s="13">
        <v>62</v>
      </c>
      <c r="B59" s="47"/>
      <c r="C59" s="70">
        <v>0</v>
      </c>
      <c r="D59" s="70">
        <v>0</v>
      </c>
      <c r="F59" s="13">
        <v>67</v>
      </c>
      <c r="G59" s="47"/>
      <c r="H59" s="70">
        <v>0</v>
      </c>
      <c r="I59" s="70">
        <v>0</v>
      </c>
      <c r="K59" s="13">
        <v>72</v>
      </c>
      <c r="L59" s="47"/>
      <c r="M59" s="70">
        <v>0</v>
      </c>
      <c r="N59" s="70">
        <v>0</v>
      </c>
      <c r="S59" s="116"/>
      <c r="T59" s="96"/>
      <c r="U59" s="110"/>
      <c r="V59" s="102"/>
    </row>
    <row r="60" spans="1:22" s="2" customFormat="1" ht="14.25">
      <c r="A60" s="13">
        <v>63</v>
      </c>
      <c r="B60" s="47"/>
      <c r="C60" s="70">
        <v>0</v>
      </c>
      <c r="D60" s="70">
        <v>0</v>
      </c>
      <c r="F60" s="13">
        <v>68</v>
      </c>
      <c r="G60" s="47"/>
      <c r="H60" s="70">
        <v>0</v>
      </c>
      <c r="I60" s="70">
        <v>0</v>
      </c>
      <c r="K60" s="13">
        <v>73</v>
      </c>
      <c r="L60" s="47"/>
      <c r="M60" s="70">
        <v>0</v>
      </c>
      <c r="N60" s="70">
        <v>0</v>
      </c>
      <c r="S60" s="116"/>
      <c r="T60" s="96"/>
      <c r="U60" s="110"/>
      <c r="V60" s="102"/>
    </row>
    <row r="61" spans="1:14" ht="14.25">
      <c r="A61" s="63">
        <v>64</v>
      </c>
      <c r="B61" s="48"/>
      <c r="C61" s="123">
        <v>0</v>
      </c>
      <c r="D61" s="123">
        <v>0</v>
      </c>
      <c r="F61" s="63">
        <v>69</v>
      </c>
      <c r="G61" s="48"/>
      <c r="H61" s="123">
        <v>0</v>
      </c>
      <c r="I61" s="123">
        <v>0</v>
      </c>
      <c r="K61" s="63">
        <v>74</v>
      </c>
      <c r="L61" s="48"/>
      <c r="M61" s="123">
        <v>0</v>
      </c>
      <c r="N61" s="123">
        <v>0</v>
      </c>
    </row>
    <row r="62" spans="1:14" ht="14.25">
      <c r="A62" s="83"/>
      <c r="B62" s="76" t="s">
        <v>32</v>
      </c>
      <c r="C62" s="71">
        <f>SUM(C58:C61)-MIN(C58:C61)</f>
        <v>0</v>
      </c>
      <c r="D62" s="71">
        <f>SUM(D58:D61)-MIN(D58:D61)</f>
        <v>0</v>
      </c>
      <c r="F62" s="83"/>
      <c r="G62" s="76" t="s">
        <v>32</v>
      </c>
      <c r="H62" s="71">
        <f>SUM(H58:H61)-MIN(H58:H61)</f>
        <v>0</v>
      </c>
      <c r="I62" s="71">
        <f>SUM(I58:I61)-MIN(I58:I61)</f>
        <v>0</v>
      </c>
      <c r="K62" s="83"/>
      <c r="L62" s="76" t="s">
        <v>32</v>
      </c>
      <c r="M62" s="71">
        <f>SUM(M58:M61)-MIN(M58:M61)</f>
        <v>0</v>
      </c>
      <c r="N62" s="71">
        <f>SUM(N58:N61)-MIN(N58:N61)</f>
        <v>0</v>
      </c>
    </row>
    <row r="63" spans="1:14" ht="14.25">
      <c r="A63" s="84">
        <v>65</v>
      </c>
      <c r="B63" s="4" t="s">
        <v>50</v>
      </c>
      <c r="C63" s="153">
        <v>0</v>
      </c>
      <c r="D63" s="75"/>
      <c r="F63" s="84">
        <v>70</v>
      </c>
      <c r="G63" s="4" t="s">
        <v>50</v>
      </c>
      <c r="H63" s="153">
        <v>0</v>
      </c>
      <c r="I63" s="75"/>
      <c r="K63" s="84">
        <v>75</v>
      </c>
      <c r="L63" s="4" t="s">
        <v>50</v>
      </c>
      <c r="M63" s="153">
        <v>0</v>
      </c>
      <c r="N63" s="75"/>
    </row>
    <row r="64" spans="2:14" ht="14.25">
      <c r="B64" s="9" t="s">
        <v>34</v>
      </c>
      <c r="C64" s="150">
        <f>C62+D62+C63</f>
        <v>0</v>
      </c>
      <c r="D64" s="154" t="str">
        <f>X15</f>
        <v>15th</v>
      </c>
      <c r="G64" s="9" t="s">
        <v>34</v>
      </c>
      <c r="H64" s="150">
        <f>H62+I62+H63</f>
        <v>0</v>
      </c>
      <c r="I64" s="154" t="str">
        <f>X16</f>
        <v>15th</v>
      </c>
      <c r="L64" s="9" t="s">
        <v>34</v>
      </c>
      <c r="M64" s="150">
        <f>M62+N62+M63</f>
        <v>0</v>
      </c>
      <c r="N64" s="154" t="str">
        <f>X17</f>
        <v>15th</v>
      </c>
    </row>
  </sheetData>
  <sheetProtection password="C8AF" sheet="1" objects="1" scenarios="1" sort="0"/>
  <conditionalFormatting sqref="W3:W17">
    <cfRule type="cellIs" priority="104" dxfId="72" operator="equal" stopIfTrue="1">
      <formula>1</formula>
    </cfRule>
    <cfRule type="cellIs" priority="105" dxfId="71" operator="equal" stopIfTrue="1">
      <formula>2</formula>
    </cfRule>
    <cfRule type="cellIs" priority="106" dxfId="70" operator="equal" stopIfTrue="1">
      <formula>3</formula>
    </cfRule>
  </conditionalFormatting>
  <conditionalFormatting sqref="X3:X17">
    <cfRule type="cellIs" priority="107" dxfId="69" operator="equal" stopIfTrue="1">
      <formula>"First"</formula>
    </cfRule>
    <cfRule type="cellIs" priority="108" dxfId="68" operator="equal" stopIfTrue="1">
      <formula>"Second"</formula>
    </cfRule>
    <cfRule type="cellIs" priority="109" dxfId="63" operator="equal" stopIfTrue="1">
      <formula>"Third"</formula>
    </cfRule>
  </conditionalFormatting>
  <conditionalFormatting sqref="Z3">
    <cfRule type="cellIs" priority="111" dxfId="66" operator="equal" stopIfTrue="1">
      <formula>#REF!</formula>
    </cfRule>
  </conditionalFormatting>
  <conditionalFormatting sqref="Z4:Z17">
    <cfRule type="cellIs" priority="112" dxfId="65" operator="equal" stopIfTrue="1">
      <formula>"1st"</formula>
    </cfRule>
    <cfRule type="cellIs" priority="113" dxfId="63" operator="equal" stopIfTrue="1">
      <formula>"2nd"</formula>
    </cfRule>
    <cfRule type="cellIs" priority="114" dxfId="63" operator="equal" stopIfTrue="1">
      <formula>"3rd"</formula>
    </cfRule>
  </conditionalFormatting>
  <conditionalFormatting sqref="S3:S17 U3:U17">
    <cfRule type="cellIs" priority="61" dxfId="133" operator="equal" stopIfTrue="1">
      <formula>1</formula>
    </cfRule>
  </conditionalFormatting>
  <conditionalFormatting sqref="I37">
    <cfRule type="cellIs" priority="58" dxfId="3" operator="equal" stopIfTrue="1">
      <formula>"Third"</formula>
    </cfRule>
    <cfRule type="cellIs" priority="59" dxfId="2" operator="equal" stopIfTrue="1">
      <formula>"Second"</formula>
    </cfRule>
    <cfRule type="cellIs" priority="60" dxfId="1" operator="equal" stopIfTrue="1">
      <formula>"First"</formula>
    </cfRule>
  </conditionalFormatting>
  <conditionalFormatting sqref="D28">
    <cfRule type="cellIs" priority="55" dxfId="3" operator="equal" stopIfTrue="1">
      <formula>"Third"</formula>
    </cfRule>
    <cfRule type="cellIs" priority="56" dxfId="2" operator="equal" stopIfTrue="1">
      <formula>"Second"</formula>
    </cfRule>
    <cfRule type="cellIs" priority="57" dxfId="1" operator="equal" stopIfTrue="1">
      <formula>"First"</formula>
    </cfRule>
  </conditionalFormatting>
  <conditionalFormatting sqref="I28">
    <cfRule type="cellIs" priority="52" dxfId="3" operator="equal" stopIfTrue="1">
      <formula>"Third"</formula>
    </cfRule>
    <cfRule type="cellIs" priority="53" dxfId="2" operator="equal" stopIfTrue="1">
      <formula>"Second"</formula>
    </cfRule>
    <cfRule type="cellIs" priority="54" dxfId="1" operator="equal" stopIfTrue="1">
      <formula>"First"</formula>
    </cfRule>
  </conditionalFormatting>
  <conditionalFormatting sqref="N28">
    <cfRule type="cellIs" priority="49" dxfId="3" operator="equal" stopIfTrue="1">
      <formula>"Third"</formula>
    </cfRule>
    <cfRule type="cellIs" priority="50" dxfId="2" operator="equal" stopIfTrue="1">
      <formula>"Second"</formula>
    </cfRule>
    <cfRule type="cellIs" priority="51" dxfId="1" operator="equal" stopIfTrue="1">
      <formula>"First"</formula>
    </cfRule>
  </conditionalFormatting>
  <conditionalFormatting sqref="D37">
    <cfRule type="cellIs" priority="46" dxfId="3" operator="equal" stopIfTrue="1">
      <formula>"Third"</formula>
    </cfRule>
    <cfRule type="cellIs" priority="47" dxfId="2" operator="equal" stopIfTrue="1">
      <formula>"Second"</formula>
    </cfRule>
    <cfRule type="cellIs" priority="48" dxfId="1" operator="equal" stopIfTrue="1">
      <formula>"First"</formula>
    </cfRule>
  </conditionalFormatting>
  <conditionalFormatting sqref="N37">
    <cfRule type="cellIs" priority="43" dxfId="3" operator="equal" stopIfTrue="1">
      <formula>"Third"</formula>
    </cfRule>
    <cfRule type="cellIs" priority="44" dxfId="2" operator="equal" stopIfTrue="1">
      <formula>"Second"</formula>
    </cfRule>
    <cfRule type="cellIs" priority="45" dxfId="1" operator="equal" stopIfTrue="1">
      <formula>"First"</formula>
    </cfRule>
  </conditionalFormatting>
  <conditionalFormatting sqref="D46">
    <cfRule type="cellIs" priority="40" dxfId="3" operator="equal" stopIfTrue="1">
      <formula>"Third"</formula>
    </cfRule>
    <cfRule type="cellIs" priority="41" dxfId="2" operator="equal" stopIfTrue="1">
      <formula>"Second"</formula>
    </cfRule>
    <cfRule type="cellIs" priority="42" dxfId="1" operator="equal" stopIfTrue="1">
      <formula>"First"</formula>
    </cfRule>
  </conditionalFormatting>
  <conditionalFormatting sqref="I46">
    <cfRule type="cellIs" priority="37" dxfId="3" operator="equal" stopIfTrue="1">
      <formula>"Third"</formula>
    </cfRule>
    <cfRule type="cellIs" priority="38" dxfId="2" operator="equal" stopIfTrue="1">
      <formula>"Second"</formula>
    </cfRule>
    <cfRule type="cellIs" priority="39" dxfId="1" operator="equal" stopIfTrue="1">
      <formula>"First"</formula>
    </cfRule>
  </conditionalFormatting>
  <conditionalFormatting sqref="N46">
    <cfRule type="cellIs" priority="34" dxfId="3" operator="equal" stopIfTrue="1">
      <formula>"Third"</formula>
    </cfRule>
    <cfRule type="cellIs" priority="35" dxfId="2" operator="equal" stopIfTrue="1">
      <formula>"Second"</formula>
    </cfRule>
    <cfRule type="cellIs" priority="36" dxfId="1" operator="equal" stopIfTrue="1">
      <formula>"First"</formula>
    </cfRule>
  </conditionalFormatting>
  <conditionalFormatting sqref="D55">
    <cfRule type="cellIs" priority="31" dxfId="3" operator="equal" stopIfTrue="1">
      <formula>"Third"</formula>
    </cfRule>
    <cfRule type="cellIs" priority="32" dxfId="2" operator="equal" stopIfTrue="1">
      <formula>"Second"</formula>
    </cfRule>
    <cfRule type="cellIs" priority="33" dxfId="1" operator="equal" stopIfTrue="1">
      <formula>"First"</formula>
    </cfRule>
  </conditionalFormatting>
  <conditionalFormatting sqref="I55">
    <cfRule type="cellIs" priority="28" dxfId="3" operator="equal" stopIfTrue="1">
      <formula>"Third"</formula>
    </cfRule>
    <cfRule type="cellIs" priority="29" dxfId="2" operator="equal" stopIfTrue="1">
      <formula>"Second"</formula>
    </cfRule>
    <cfRule type="cellIs" priority="30" dxfId="1" operator="equal" stopIfTrue="1">
      <formula>"First"</formula>
    </cfRule>
  </conditionalFormatting>
  <conditionalFormatting sqref="N55">
    <cfRule type="cellIs" priority="25" dxfId="3" operator="equal" stopIfTrue="1">
      <formula>"Third"</formula>
    </cfRule>
    <cfRule type="cellIs" priority="26" dxfId="2" operator="equal" stopIfTrue="1">
      <formula>"Second"</formula>
    </cfRule>
    <cfRule type="cellIs" priority="27" dxfId="1" operator="equal" stopIfTrue="1">
      <formula>"First"</formula>
    </cfRule>
  </conditionalFormatting>
  <conditionalFormatting sqref="D64">
    <cfRule type="cellIs" priority="22" dxfId="3" operator="equal" stopIfTrue="1">
      <formula>"Third"</formula>
    </cfRule>
    <cfRule type="cellIs" priority="23" dxfId="2" operator="equal" stopIfTrue="1">
      <formula>"Second"</formula>
    </cfRule>
    <cfRule type="cellIs" priority="24" dxfId="1" operator="equal" stopIfTrue="1">
      <formula>"First"</formula>
    </cfRule>
  </conditionalFormatting>
  <conditionalFormatting sqref="C22:D25">
    <cfRule type="cellIs" priority="21" dxfId="0" operator="equal" stopIfTrue="1">
      <formula>0</formula>
    </cfRule>
  </conditionalFormatting>
  <conditionalFormatting sqref="H22:I25">
    <cfRule type="cellIs" priority="20" dxfId="0" operator="equal" stopIfTrue="1">
      <formula>0</formula>
    </cfRule>
  </conditionalFormatting>
  <conditionalFormatting sqref="M22:N25">
    <cfRule type="cellIs" priority="19" dxfId="0" operator="equal" stopIfTrue="1">
      <formula>0</formula>
    </cfRule>
  </conditionalFormatting>
  <conditionalFormatting sqref="C31:D34">
    <cfRule type="cellIs" priority="18" dxfId="0" operator="equal" stopIfTrue="1">
      <formula>0</formula>
    </cfRule>
  </conditionalFormatting>
  <conditionalFormatting sqref="H31:I34">
    <cfRule type="cellIs" priority="17" dxfId="0" operator="equal" stopIfTrue="1">
      <formula>0</formula>
    </cfRule>
  </conditionalFormatting>
  <conditionalFormatting sqref="M31:N34">
    <cfRule type="cellIs" priority="16" dxfId="0" operator="equal" stopIfTrue="1">
      <formula>0</formula>
    </cfRule>
  </conditionalFormatting>
  <conditionalFormatting sqref="C40:D43">
    <cfRule type="cellIs" priority="15" dxfId="0" operator="equal" stopIfTrue="1">
      <formula>0</formula>
    </cfRule>
  </conditionalFormatting>
  <conditionalFormatting sqref="H40:I43">
    <cfRule type="cellIs" priority="14" dxfId="0" operator="equal" stopIfTrue="1">
      <formula>0</formula>
    </cfRule>
  </conditionalFormatting>
  <conditionalFormatting sqref="M40:N43">
    <cfRule type="cellIs" priority="13" dxfId="0" operator="equal" stopIfTrue="1">
      <formula>0</formula>
    </cfRule>
  </conditionalFormatting>
  <conditionalFormatting sqref="C49:D52">
    <cfRule type="cellIs" priority="12" dxfId="0" operator="equal" stopIfTrue="1">
      <formula>0</formula>
    </cfRule>
  </conditionalFormatting>
  <conditionalFormatting sqref="H49:I52">
    <cfRule type="cellIs" priority="11" dxfId="0" operator="equal" stopIfTrue="1">
      <formula>0</formula>
    </cfRule>
  </conditionalFormatting>
  <conditionalFormatting sqref="M49:N52">
    <cfRule type="cellIs" priority="10" dxfId="0" operator="equal" stopIfTrue="1">
      <formula>0</formula>
    </cfRule>
  </conditionalFormatting>
  <conditionalFormatting sqref="C58:D61">
    <cfRule type="cellIs" priority="9" dxfId="0" operator="equal" stopIfTrue="1">
      <formula>0</formula>
    </cfRule>
  </conditionalFormatting>
  <conditionalFormatting sqref="I64">
    <cfRule type="cellIs" priority="6" dxfId="3" operator="equal" stopIfTrue="1">
      <formula>"Third"</formula>
    </cfRule>
    <cfRule type="cellIs" priority="7" dxfId="2" operator="equal" stopIfTrue="1">
      <formula>"Second"</formula>
    </cfRule>
    <cfRule type="cellIs" priority="8" dxfId="1" operator="equal" stopIfTrue="1">
      <formula>"First"</formula>
    </cfRule>
  </conditionalFormatting>
  <conditionalFormatting sqref="H58:I61">
    <cfRule type="cellIs" priority="5" dxfId="0" operator="equal" stopIfTrue="1">
      <formula>0</formula>
    </cfRule>
  </conditionalFormatting>
  <conditionalFormatting sqref="N64">
    <cfRule type="cellIs" priority="2" dxfId="3" operator="equal" stopIfTrue="1">
      <formula>"Third"</formula>
    </cfRule>
    <cfRule type="cellIs" priority="3" dxfId="2" operator="equal" stopIfTrue="1">
      <formula>"Second"</formula>
    </cfRule>
    <cfRule type="cellIs" priority="4" dxfId="1" operator="equal" stopIfTrue="1">
      <formula>"First"</formula>
    </cfRule>
  </conditionalFormatting>
  <conditionalFormatting sqref="M58:N61">
    <cfRule type="cellIs" priority="1" dxfId="0" operator="equal" stopIfTrue="1">
      <formula>0</formula>
    </cfRule>
  </conditionalFormatting>
  <printOptions horizontalCentered="1"/>
  <pageMargins left="0.15748031496062992" right="0.15748031496062992" top="0.3937007874015748" bottom="0.3937007874015748" header="0" footer="0"/>
  <pageSetup fitToHeight="1" fitToWidth="1" horizontalDpi="600" verticalDpi="600" orientation="landscape" paperSize="9" scale="81" r:id="rId1"/>
  <headerFooter alignWithMargins="0">
    <oddHeader>&amp;C&amp;"Arial,Bold"&amp;14BSGA TEAM TRIO REGIONAL FINAL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rgb="FF92D050"/>
    <pageSetUpPr fitToPage="1"/>
  </sheetPr>
  <dimension ref="A1:Z62"/>
  <sheetViews>
    <sheetView showGridLines="0" view="pageBreakPreview" zoomScaleSheetLayoutView="100" zoomScalePageLayoutView="0" workbookViewId="0" topLeftCell="A19">
      <selection activeCell="I22" sqref="I22"/>
    </sheetView>
  </sheetViews>
  <sheetFormatPr defaultColWidth="9.140625" defaultRowHeight="12.75"/>
  <cols>
    <col min="1" max="1" width="5.00390625" style="77" customWidth="1"/>
    <col min="2" max="2" width="25.7109375" style="1" customWidth="1"/>
    <col min="3" max="4" width="8.28125" style="45" customWidth="1"/>
    <col min="5" max="5" width="1.7109375" style="1" customWidth="1"/>
    <col min="6" max="6" width="5.00390625" style="77" customWidth="1"/>
    <col min="7" max="7" width="25.7109375" style="1" customWidth="1"/>
    <col min="8" max="9" width="8.28125" style="45" customWidth="1"/>
    <col min="10" max="10" width="1.7109375" style="1" customWidth="1"/>
    <col min="11" max="11" width="5.00390625" style="77" bestFit="1" customWidth="1"/>
    <col min="12" max="12" width="25.7109375" style="1" customWidth="1"/>
    <col min="13" max="14" width="8.28125" style="45" customWidth="1"/>
    <col min="15" max="15" width="1.7109375" style="1" customWidth="1"/>
    <col min="16" max="16" width="4.28125" style="1" customWidth="1"/>
    <col min="17" max="17" width="24.140625" style="45" bestFit="1" customWidth="1"/>
    <col min="18" max="18" width="6.57421875" style="45" bestFit="1" customWidth="1"/>
    <col min="19" max="19" width="5.28125" style="112" bestFit="1" customWidth="1"/>
    <col min="20" max="20" width="7.8515625" style="92" bestFit="1" customWidth="1"/>
    <col min="21" max="21" width="5.28125" style="106" bestFit="1" customWidth="1"/>
    <col min="22" max="22" width="8.8515625" style="98" bestFit="1" customWidth="1"/>
    <col min="23" max="23" width="6.00390625" style="1" bestFit="1" customWidth="1"/>
    <col min="24" max="24" width="8.8515625" style="1" bestFit="1" customWidth="1"/>
    <col min="25" max="25" width="3.00390625" style="1" customWidth="1"/>
    <col min="26" max="26" width="8.421875" style="1" customWidth="1"/>
    <col min="27" max="27" width="7.140625" style="1" customWidth="1"/>
    <col min="28" max="28" width="2.8515625" style="1" customWidth="1"/>
    <col min="29" max="29" width="4.28125" style="1" customWidth="1"/>
    <col min="30" max="30" width="21.421875" style="1" customWidth="1"/>
    <col min="31" max="31" width="7.140625" style="1" customWidth="1"/>
    <col min="32" max="32" width="7.00390625" style="1" customWidth="1"/>
    <col min="33" max="16384" width="9.140625" style="1" customWidth="1"/>
  </cols>
  <sheetData>
    <row r="1" spans="18:22" ht="13.5" hidden="1" thickBot="1">
      <c r="R1" s="14" t="s">
        <v>51</v>
      </c>
      <c r="S1" s="103" t="s">
        <v>35</v>
      </c>
      <c r="T1" s="89" t="s">
        <v>26</v>
      </c>
      <c r="U1" s="103" t="s">
        <v>35</v>
      </c>
      <c r="V1" s="89" t="s">
        <v>32</v>
      </c>
    </row>
    <row r="2" spans="17:26" ht="12.75" hidden="1">
      <c r="Q2" s="14" t="s">
        <v>33</v>
      </c>
      <c r="R2" s="88" t="s">
        <v>44</v>
      </c>
      <c r="S2" s="104" t="s">
        <v>51</v>
      </c>
      <c r="T2" s="90" t="s">
        <v>44</v>
      </c>
      <c r="U2" s="104" t="s">
        <v>26</v>
      </c>
      <c r="V2" s="90" t="s">
        <v>44</v>
      </c>
      <c r="W2" s="15" t="s">
        <v>10</v>
      </c>
      <c r="X2" s="15" t="s">
        <v>11</v>
      </c>
      <c r="Y2" s="15"/>
      <c r="Z2" s="16"/>
    </row>
    <row r="3" spans="17:26" ht="12.75" hidden="1">
      <c r="Q3" s="18" t="str">
        <f>B19</f>
        <v>Team/School name</v>
      </c>
      <c r="R3" s="87">
        <f>C25</f>
        <v>0</v>
      </c>
      <c r="S3" s="111">
        <f>RANK(R3,R$3:R$17,0)</f>
        <v>1</v>
      </c>
      <c r="T3" s="91">
        <f>D24</f>
        <v>0</v>
      </c>
      <c r="U3" s="105">
        <f>RANK(T3,T$3:T$17,0)</f>
        <v>1</v>
      </c>
      <c r="V3" s="97">
        <f>C26</f>
        <v>0</v>
      </c>
      <c r="W3" s="19">
        <f>IF(V3=0,15,RANK(V3,V$3:V$17,0))</f>
        <v>15</v>
      </c>
      <c r="X3" s="20" t="str">
        <f>VLOOKUP(W3,Y$3:Z$17,2)</f>
        <v>15th</v>
      </c>
      <c r="Y3" s="21">
        <v>1</v>
      </c>
      <c r="Z3" s="22" t="s">
        <v>37</v>
      </c>
    </row>
    <row r="4" spans="17:26" ht="12.75" hidden="1">
      <c r="Q4" s="18" t="str">
        <f>G19</f>
        <v>Team/School name</v>
      </c>
      <c r="R4" s="87">
        <f>H25</f>
        <v>0</v>
      </c>
      <c r="S4" s="111">
        <f aca="true" t="shared" si="0" ref="S4:S17">RANK(R4,R$3:R$17,0)</f>
        <v>1</v>
      </c>
      <c r="T4" s="91">
        <f>I24</f>
        <v>0</v>
      </c>
      <c r="U4" s="105">
        <f aca="true" t="shared" si="1" ref="U4:U17">RANK(T4,T$3:T$17,0)</f>
        <v>1</v>
      </c>
      <c r="V4" s="97">
        <f>H26</f>
        <v>0</v>
      </c>
      <c r="W4" s="19">
        <f aca="true" t="shared" si="2" ref="W4:W17">IF(V4=0,15,RANK(V4,V$3:V$17,0))</f>
        <v>15</v>
      </c>
      <c r="X4" s="20" t="str">
        <f aca="true" t="shared" si="3" ref="X4:X17">VLOOKUP(W4,Y$3:Z$17,2)</f>
        <v>15th</v>
      </c>
      <c r="Y4" s="21">
        <v>2</v>
      </c>
      <c r="Z4" s="22" t="s">
        <v>38</v>
      </c>
    </row>
    <row r="5" spans="17:26" ht="12.75" hidden="1">
      <c r="Q5" s="18" t="str">
        <f>L19</f>
        <v>Team/School name</v>
      </c>
      <c r="R5" s="87">
        <f>M25</f>
        <v>0</v>
      </c>
      <c r="S5" s="111">
        <f t="shared" si="0"/>
        <v>1</v>
      </c>
      <c r="T5" s="91">
        <f>N24</f>
        <v>0</v>
      </c>
      <c r="U5" s="105">
        <f t="shared" si="1"/>
        <v>1</v>
      </c>
      <c r="V5" s="97">
        <f>M26</f>
        <v>0</v>
      </c>
      <c r="W5" s="19">
        <f t="shared" si="2"/>
        <v>15</v>
      </c>
      <c r="X5" s="20" t="str">
        <f t="shared" si="3"/>
        <v>15th</v>
      </c>
      <c r="Y5" s="21">
        <v>3</v>
      </c>
      <c r="Z5" s="22" t="s">
        <v>39</v>
      </c>
    </row>
    <row r="6" spans="17:26" ht="12.75" hidden="1">
      <c r="Q6" s="18" t="str">
        <f>B28</f>
        <v>Team/School name</v>
      </c>
      <c r="R6" s="87">
        <f>C34</f>
        <v>0</v>
      </c>
      <c r="S6" s="111">
        <f t="shared" si="0"/>
        <v>1</v>
      </c>
      <c r="T6" s="91">
        <f>D33</f>
        <v>0</v>
      </c>
      <c r="U6" s="105">
        <f t="shared" si="1"/>
        <v>1</v>
      </c>
      <c r="V6" s="97">
        <f>C35</f>
        <v>0</v>
      </c>
      <c r="W6" s="19">
        <f t="shared" si="2"/>
        <v>15</v>
      </c>
      <c r="X6" s="20" t="str">
        <f t="shared" si="3"/>
        <v>15th</v>
      </c>
      <c r="Y6" s="23">
        <v>4</v>
      </c>
      <c r="Z6" s="24" t="s">
        <v>1</v>
      </c>
    </row>
    <row r="7" spans="17:26" ht="12.75" hidden="1">
      <c r="Q7" s="18" t="str">
        <f>G28</f>
        <v>Team/School name</v>
      </c>
      <c r="R7" s="87">
        <f>H34</f>
        <v>0</v>
      </c>
      <c r="S7" s="111">
        <f t="shared" si="0"/>
        <v>1</v>
      </c>
      <c r="T7" s="91">
        <f>I33</f>
        <v>0</v>
      </c>
      <c r="U7" s="105">
        <f t="shared" si="1"/>
        <v>1</v>
      </c>
      <c r="V7" s="97">
        <f>H35</f>
        <v>0</v>
      </c>
      <c r="W7" s="19">
        <f t="shared" si="2"/>
        <v>15</v>
      </c>
      <c r="X7" s="20" t="str">
        <f t="shared" si="3"/>
        <v>15th</v>
      </c>
      <c r="Y7" s="23">
        <v>5</v>
      </c>
      <c r="Z7" s="24" t="s">
        <v>2</v>
      </c>
    </row>
    <row r="8" spans="17:26" ht="12.75" hidden="1">
      <c r="Q8" s="18" t="str">
        <f>L28</f>
        <v>Team/School name</v>
      </c>
      <c r="R8" s="87">
        <f>M34</f>
        <v>0</v>
      </c>
      <c r="S8" s="111">
        <f t="shared" si="0"/>
        <v>1</v>
      </c>
      <c r="T8" s="91">
        <f>N33</f>
        <v>0</v>
      </c>
      <c r="U8" s="105">
        <f t="shared" si="1"/>
        <v>1</v>
      </c>
      <c r="V8" s="97">
        <f>M35</f>
        <v>0</v>
      </c>
      <c r="W8" s="19">
        <f t="shared" si="2"/>
        <v>15</v>
      </c>
      <c r="X8" s="20" t="str">
        <f t="shared" si="3"/>
        <v>15th</v>
      </c>
      <c r="Y8" s="23">
        <v>6</v>
      </c>
      <c r="Z8" s="24" t="s">
        <v>3</v>
      </c>
    </row>
    <row r="9" spans="17:26" ht="12.75" hidden="1">
      <c r="Q9" s="18" t="str">
        <f>B37</f>
        <v>Team/School name</v>
      </c>
      <c r="R9" s="87">
        <f>C43</f>
        <v>0</v>
      </c>
      <c r="S9" s="111">
        <f t="shared" si="0"/>
        <v>1</v>
      </c>
      <c r="T9" s="91">
        <f>D42</f>
        <v>0</v>
      </c>
      <c r="U9" s="105">
        <f t="shared" si="1"/>
        <v>1</v>
      </c>
      <c r="V9" s="97">
        <f>C44</f>
        <v>0</v>
      </c>
      <c r="W9" s="19">
        <f t="shared" si="2"/>
        <v>15</v>
      </c>
      <c r="X9" s="20" t="str">
        <f t="shared" si="3"/>
        <v>15th</v>
      </c>
      <c r="Y9" s="23">
        <v>7</v>
      </c>
      <c r="Z9" s="24" t="s">
        <v>4</v>
      </c>
    </row>
    <row r="10" spans="17:26" ht="12.75" hidden="1">
      <c r="Q10" s="18" t="str">
        <f>G37</f>
        <v>Team/School name</v>
      </c>
      <c r="R10" s="87">
        <f>H43</f>
        <v>0</v>
      </c>
      <c r="S10" s="111">
        <f t="shared" si="0"/>
        <v>1</v>
      </c>
      <c r="T10" s="91">
        <f>I42</f>
        <v>0</v>
      </c>
      <c r="U10" s="105">
        <f t="shared" si="1"/>
        <v>1</v>
      </c>
      <c r="V10" s="97">
        <f>H44</f>
        <v>0</v>
      </c>
      <c r="W10" s="19">
        <f t="shared" si="2"/>
        <v>15</v>
      </c>
      <c r="X10" s="20" t="str">
        <f t="shared" si="3"/>
        <v>15th</v>
      </c>
      <c r="Y10" s="23">
        <v>8</v>
      </c>
      <c r="Z10" s="24" t="s">
        <v>5</v>
      </c>
    </row>
    <row r="11" spans="17:26" ht="12.75" hidden="1">
      <c r="Q11" s="18" t="str">
        <f>L37</f>
        <v>Team/School name</v>
      </c>
      <c r="R11" s="87">
        <f>M43</f>
        <v>0</v>
      </c>
      <c r="S11" s="111">
        <f t="shared" si="0"/>
        <v>1</v>
      </c>
      <c r="T11" s="91">
        <f>N42</f>
        <v>0</v>
      </c>
      <c r="U11" s="105">
        <f t="shared" si="1"/>
        <v>1</v>
      </c>
      <c r="V11" s="97">
        <f>M44</f>
        <v>0</v>
      </c>
      <c r="W11" s="19">
        <f t="shared" si="2"/>
        <v>15</v>
      </c>
      <c r="X11" s="20" t="str">
        <f t="shared" si="3"/>
        <v>15th</v>
      </c>
      <c r="Y11" s="23">
        <v>9</v>
      </c>
      <c r="Z11" s="24" t="s">
        <v>6</v>
      </c>
    </row>
    <row r="12" spans="17:26" ht="12.75" hidden="1">
      <c r="Q12" s="18" t="str">
        <f>B46</f>
        <v>Team/School name</v>
      </c>
      <c r="R12" s="87">
        <f>C52</f>
        <v>0</v>
      </c>
      <c r="S12" s="111">
        <f t="shared" si="0"/>
        <v>1</v>
      </c>
      <c r="T12" s="91">
        <f>D51</f>
        <v>0</v>
      </c>
      <c r="U12" s="105">
        <f t="shared" si="1"/>
        <v>1</v>
      </c>
      <c r="V12" s="97">
        <f>C53</f>
        <v>0</v>
      </c>
      <c r="W12" s="19">
        <f t="shared" si="2"/>
        <v>15</v>
      </c>
      <c r="X12" s="20" t="str">
        <f t="shared" si="3"/>
        <v>15th</v>
      </c>
      <c r="Y12" s="23">
        <v>10</v>
      </c>
      <c r="Z12" s="24" t="s">
        <v>7</v>
      </c>
    </row>
    <row r="13" spans="17:26" ht="12.75" hidden="1">
      <c r="Q13" s="18" t="str">
        <f>G46</f>
        <v>Team/School name</v>
      </c>
      <c r="R13" s="87">
        <f>H52</f>
        <v>0</v>
      </c>
      <c r="S13" s="111">
        <f t="shared" si="0"/>
        <v>1</v>
      </c>
      <c r="T13" s="91">
        <f>I51</f>
        <v>0</v>
      </c>
      <c r="U13" s="105">
        <f t="shared" si="1"/>
        <v>1</v>
      </c>
      <c r="V13" s="97">
        <f>H53</f>
        <v>0</v>
      </c>
      <c r="W13" s="19">
        <f t="shared" si="2"/>
        <v>15</v>
      </c>
      <c r="X13" s="20" t="str">
        <f t="shared" si="3"/>
        <v>15th</v>
      </c>
      <c r="Y13" s="23">
        <v>11</v>
      </c>
      <c r="Z13" s="24" t="s">
        <v>8</v>
      </c>
    </row>
    <row r="14" spans="17:26" ht="12.75" hidden="1">
      <c r="Q14" s="18" t="str">
        <f>L46</f>
        <v>Team/School name</v>
      </c>
      <c r="R14" s="87">
        <f>M52</f>
        <v>0</v>
      </c>
      <c r="S14" s="111">
        <f t="shared" si="0"/>
        <v>1</v>
      </c>
      <c r="T14" s="91">
        <f>N51</f>
        <v>0</v>
      </c>
      <c r="U14" s="105">
        <f t="shared" si="1"/>
        <v>1</v>
      </c>
      <c r="V14" s="97">
        <f>M53</f>
        <v>0</v>
      </c>
      <c r="W14" s="19">
        <f t="shared" si="2"/>
        <v>15</v>
      </c>
      <c r="X14" s="20" t="str">
        <f t="shared" si="3"/>
        <v>15th</v>
      </c>
      <c r="Y14" s="23">
        <v>12</v>
      </c>
      <c r="Z14" s="24" t="s">
        <v>9</v>
      </c>
    </row>
    <row r="15" spans="17:26" ht="12.75" hidden="1">
      <c r="Q15" s="18" t="str">
        <f>B55</f>
        <v>Team/School name</v>
      </c>
      <c r="R15" s="87">
        <f>C61</f>
        <v>0</v>
      </c>
      <c r="S15" s="111">
        <f t="shared" si="0"/>
        <v>1</v>
      </c>
      <c r="T15" s="91">
        <f>D60</f>
        <v>0</v>
      </c>
      <c r="U15" s="105">
        <f t="shared" si="1"/>
        <v>1</v>
      </c>
      <c r="V15" s="97">
        <f>C62</f>
        <v>0</v>
      </c>
      <c r="W15" s="19">
        <f t="shared" si="2"/>
        <v>15</v>
      </c>
      <c r="X15" s="20" t="str">
        <f t="shared" si="3"/>
        <v>15th</v>
      </c>
      <c r="Y15" s="23">
        <v>13</v>
      </c>
      <c r="Z15" s="24" t="s">
        <v>0</v>
      </c>
    </row>
    <row r="16" spans="17:26" ht="12.75" hidden="1">
      <c r="Q16" s="157" t="str">
        <f>G55</f>
        <v>Team/School name</v>
      </c>
      <c r="R16" s="158">
        <f>H61</f>
        <v>0</v>
      </c>
      <c r="S16" s="111">
        <f t="shared" si="0"/>
        <v>1</v>
      </c>
      <c r="T16" s="159">
        <f>I60</f>
        <v>0</v>
      </c>
      <c r="U16" s="105">
        <f t="shared" si="1"/>
        <v>1</v>
      </c>
      <c r="V16" s="97">
        <f>H62</f>
        <v>0</v>
      </c>
      <c r="W16" s="19">
        <f t="shared" si="2"/>
        <v>15</v>
      </c>
      <c r="X16" s="20" t="str">
        <f t="shared" si="3"/>
        <v>15th</v>
      </c>
      <c r="Y16" s="18">
        <v>14</v>
      </c>
      <c r="Z16" s="160" t="s">
        <v>72</v>
      </c>
    </row>
    <row r="17" spans="1:26" ht="15.75" hidden="1">
      <c r="A17" s="81" t="s">
        <v>30</v>
      </c>
      <c r="Q17" s="157" t="str">
        <f>L55</f>
        <v>Team/School name</v>
      </c>
      <c r="R17" s="158">
        <f>M61</f>
        <v>0</v>
      </c>
      <c r="S17" s="111">
        <f t="shared" si="0"/>
        <v>1</v>
      </c>
      <c r="T17" s="159">
        <f>N60</f>
        <v>0</v>
      </c>
      <c r="U17" s="105">
        <f t="shared" si="1"/>
        <v>1</v>
      </c>
      <c r="V17" s="97">
        <f>M62</f>
        <v>0</v>
      </c>
      <c r="W17" s="19">
        <f t="shared" si="2"/>
        <v>15</v>
      </c>
      <c r="X17" s="20" t="str">
        <f t="shared" si="3"/>
        <v>15th</v>
      </c>
      <c r="Y17" s="18">
        <v>15</v>
      </c>
      <c r="Z17" s="160" t="s">
        <v>73</v>
      </c>
    </row>
    <row r="18" ht="12.75" hidden="1"/>
    <row r="19" spans="1:22" s="3" customFormat="1" ht="15">
      <c r="A19" s="82"/>
      <c r="B19" s="56" t="s">
        <v>52</v>
      </c>
      <c r="C19" s="122" t="s">
        <v>28</v>
      </c>
      <c r="D19" s="122" t="s">
        <v>29</v>
      </c>
      <c r="F19" s="82"/>
      <c r="G19" s="56" t="s">
        <v>52</v>
      </c>
      <c r="H19" s="122" t="s">
        <v>28</v>
      </c>
      <c r="I19" s="122" t="s">
        <v>29</v>
      </c>
      <c r="J19" s="68"/>
      <c r="K19" s="82"/>
      <c r="L19" s="56" t="s">
        <v>52</v>
      </c>
      <c r="M19" s="122" t="s">
        <v>28</v>
      </c>
      <c r="N19" s="122" t="s">
        <v>29</v>
      </c>
      <c r="Q19" s="8"/>
      <c r="R19" s="8"/>
      <c r="S19" s="113"/>
      <c r="T19" s="93"/>
      <c r="U19" s="107"/>
      <c r="V19" s="99"/>
    </row>
    <row r="20" spans="1:22" s="43" customFormat="1" ht="14.25">
      <c r="A20" s="12">
        <v>101</v>
      </c>
      <c r="B20" s="57"/>
      <c r="C20" s="69">
        <v>0</v>
      </c>
      <c r="D20" s="69">
        <v>0</v>
      </c>
      <c r="F20" s="12">
        <v>106</v>
      </c>
      <c r="G20" s="57"/>
      <c r="H20" s="69">
        <v>0</v>
      </c>
      <c r="I20" s="69">
        <v>0</v>
      </c>
      <c r="J20" s="51"/>
      <c r="K20" s="12">
        <v>111</v>
      </c>
      <c r="L20" s="57"/>
      <c r="M20" s="69">
        <v>0</v>
      </c>
      <c r="N20" s="69">
        <v>0</v>
      </c>
      <c r="Q20" s="62"/>
      <c r="R20" s="62"/>
      <c r="S20" s="114"/>
      <c r="T20" s="94"/>
      <c r="U20" s="108"/>
      <c r="V20" s="100"/>
    </row>
    <row r="21" spans="1:22" s="43" customFormat="1" ht="14.25">
      <c r="A21" s="13">
        <v>102</v>
      </c>
      <c r="B21" s="47"/>
      <c r="C21" s="70">
        <v>0</v>
      </c>
      <c r="D21" s="70">
        <v>0</v>
      </c>
      <c r="F21" s="13">
        <v>107</v>
      </c>
      <c r="G21" s="47"/>
      <c r="H21" s="70">
        <v>0</v>
      </c>
      <c r="I21" s="70">
        <v>0</v>
      </c>
      <c r="J21" s="39"/>
      <c r="K21" s="13">
        <v>112</v>
      </c>
      <c r="L21" s="47"/>
      <c r="M21" s="70">
        <v>0</v>
      </c>
      <c r="N21" s="70">
        <v>0</v>
      </c>
      <c r="Q21" s="62"/>
      <c r="R21" s="62"/>
      <c r="S21" s="114"/>
      <c r="T21" s="94"/>
      <c r="U21" s="108"/>
      <c r="V21" s="100"/>
    </row>
    <row r="22" spans="1:24" s="43" customFormat="1" ht="14.25">
      <c r="A22" s="13">
        <v>103</v>
      </c>
      <c r="B22" s="47"/>
      <c r="C22" s="70">
        <v>0</v>
      </c>
      <c r="D22" s="70">
        <v>0</v>
      </c>
      <c r="F22" s="13">
        <v>108</v>
      </c>
      <c r="G22" s="47"/>
      <c r="H22" s="70">
        <v>0</v>
      </c>
      <c r="I22" s="70">
        <v>0</v>
      </c>
      <c r="J22" s="51"/>
      <c r="K22" s="13">
        <v>113</v>
      </c>
      <c r="L22" s="47"/>
      <c r="M22" s="70">
        <v>0</v>
      </c>
      <c r="N22" s="70">
        <v>0</v>
      </c>
      <c r="Q22" s="62"/>
      <c r="R22" s="62"/>
      <c r="S22" s="114"/>
      <c r="T22" s="94"/>
      <c r="U22" s="108"/>
      <c r="V22" s="100"/>
      <c r="X22" s="39"/>
    </row>
    <row r="23" spans="1:24" s="43" customFormat="1" ht="14.25">
      <c r="A23" s="63">
        <v>104</v>
      </c>
      <c r="B23" s="48"/>
      <c r="C23" s="123">
        <v>0</v>
      </c>
      <c r="D23" s="123">
        <v>0</v>
      </c>
      <c r="F23" s="63">
        <v>109</v>
      </c>
      <c r="G23" s="48"/>
      <c r="H23" s="123">
        <v>0</v>
      </c>
      <c r="I23" s="123">
        <v>0</v>
      </c>
      <c r="J23" s="51"/>
      <c r="K23" s="63">
        <v>114</v>
      </c>
      <c r="L23" s="48"/>
      <c r="M23" s="123">
        <v>0</v>
      </c>
      <c r="N23" s="123">
        <v>0</v>
      </c>
      <c r="Q23" s="62"/>
      <c r="R23" s="62"/>
      <c r="S23" s="114"/>
      <c r="T23" s="94"/>
      <c r="U23" s="108"/>
      <c r="V23" s="100"/>
      <c r="X23" s="39"/>
    </row>
    <row r="24" spans="1:24" s="3" customFormat="1" ht="14.25">
      <c r="A24" s="83"/>
      <c r="B24" s="76" t="s">
        <v>32</v>
      </c>
      <c r="C24" s="71">
        <f>SUM(C20:C23)-MIN(C20:C23)</f>
        <v>0</v>
      </c>
      <c r="D24" s="71">
        <f>SUM(D20:D23)-MIN(D20:D23)</f>
        <v>0</v>
      </c>
      <c r="F24" s="83"/>
      <c r="G24" s="76" t="s">
        <v>32</v>
      </c>
      <c r="H24" s="71">
        <f>SUM(H20:H23)-MIN(H20:H23)</f>
        <v>0</v>
      </c>
      <c r="I24" s="71">
        <f>SUM(I20:I23)-MIN(I20:I23)</f>
        <v>0</v>
      </c>
      <c r="J24" s="5"/>
      <c r="K24" s="83"/>
      <c r="L24" s="76" t="s">
        <v>32</v>
      </c>
      <c r="M24" s="71">
        <f>SUM(M20:M23)-MIN(M20:M23)</f>
        <v>0</v>
      </c>
      <c r="N24" s="71">
        <f>SUM(N20:N23)-MIN(N20:N23)</f>
        <v>0</v>
      </c>
      <c r="Q24" s="8"/>
      <c r="R24" s="8"/>
      <c r="S24" s="113"/>
      <c r="T24" s="93"/>
      <c r="U24" s="107"/>
      <c r="V24" s="99"/>
      <c r="X24" s="9"/>
    </row>
    <row r="25" spans="1:24" s="3" customFormat="1" ht="14.25">
      <c r="A25" s="84">
        <v>105</v>
      </c>
      <c r="B25" s="4" t="s">
        <v>50</v>
      </c>
      <c r="C25" s="153">
        <v>0</v>
      </c>
      <c r="D25" s="75"/>
      <c r="F25" s="84">
        <v>110</v>
      </c>
      <c r="G25" s="4" t="s">
        <v>50</v>
      </c>
      <c r="H25" s="153">
        <v>0</v>
      </c>
      <c r="I25" s="75"/>
      <c r="J25" s="6"/>
      <c r="K25" s="84">
        <v>115</v>
      </c>
      <c r="L25" s="4" t="s">
        <v>50</v>
      </c>
      <c r="M25" s="153">
        <v>0</v>
      </c>
      <c r="N25" s="75"/>
      <c r="Q25" s="8"/>
      <c r="R25" s="8"/>
      <c r="S25" s="113"/>
      <c r="T25" s="93"/>
      <c r="U25" s="107"/>
      <c r="V25" s="99"/>
      <c r="X25" s="9"/>
    </row>
    <row r="26" spans="1:24" s="3" customFormat="1" ht="14.25">
      <c r="A26" s="80"/>
      <c r="B26" s="9" t="s">
        <v>34</v>
      </c>
      <c r="C26" s="150">
        <f>C24+D24+C25</f>
        <v>0</v>
      </c>
      <c r="D26" s="154" t="str">
        <f>X3</f>
        <v>15th</v>
      </c>
      <c r="F26" s="80"/>
      <c r="G26" s="9" t="s">
        <v>34</v>
      </c>
      <c r="H26" s="150">
        <f>H24+I24+H25</f>
        <v>0</v>
      </c>
      <c r="I26" s="154" t="str">
        <f>X4</f>
        <v>15th</v>
      </c>
      <c r="J26" s="6"/>
      <c r="K26" s="80"/>
      <c r="L26" s="9" t="s">
        <v>34</v>
      </c>
      <c r="M26" s="150">
        <f>M24+N24+M25</f>
        <v>0</v>
      </c>
      <c r="N26" s="154" t="str">
        <f>X5</f>
        <v>15th</v>
      </c>
      <c r="Q26" s="8"/>
      <c r="R26" s="8"/>
      <c r="S26" s="113"/>
      <c r="T26" s="93"/>
      <c r="U26" s="107"/>
      <c r="V26" s="99"/>
      <c r="X26" s="6"/>
    </row>
    <row r="27" spans="1:24" s="3" customFormat="1" ht="14.25">
      <c r="A27" s="80"/>
      <c r="B27" s="42"/>
      <c r="C27" s="6"/>
      <c r="D27" s="6"/>
      <c r="F27" s="80"/>
      <c r="G27" s="42"/>
      <c r="H27" s="6"/>
      <c r="I27" s="6"/>
      <c r="J27" s="6"/>
      <c r="K27" s="80"/>
      <c r="L27" s="42"/>
      <c r="M27" s="6"/>
      <c r="N27" s="6"/>
      <c r="Q27" s="64"/>
      <c r="R27" s="64"/>
      <c r="S27" s="115"/>
      <c r="T27" s="95"/>
      <c r="U27" s="109"/>
      <c r="V27" s="101"/>
      <c r="X27" s="6"/>
    </row>
    <row r="28" spans="1:24" s="3" customFormat="1" ht="15">
      <c r="A28" s="82"/>
      <c r="B28" s="56" t="s">
        <v>52</v>
      </c>
      <c r="C28" s="122" t="s">
        <v>28</v>
      </c>
      <c r="D28" s="122" t="s">
        <v>29</v>
      </c>
      <c r="F28" s="82"/>
      <c r="G28" s="56" t="s">
        <v>52</v>
      </c>
      <c r="H28" s="122" t="s">
        <v>28</v>
      </c>
      <c r="I28" s="122" t="s">
        <v>29</v>
      </c>
      <c r="J28" s="6"/>
      <c r="K28" s="82"/>
      <c r="L28" s="56" t="s">
        <v>52</v>
      </c>
      <c r="M28" s="122" t="s">
        <v>28</v>
      </c>
      <c r="N28" s="122" t="s">
        <v>29</v>
      </c>
      <c r="Q28" s="64"/>
      <c r="R28" s="64"/>
      <c r="S28" s="115"/>
      <c r="T28" s="95"/>
      <c r="U28" s="109"/>
      <c r="V28" s="101"/>
      <c r="X28" s="6"/>
    </row>
    <row r="29" spans="1:24" s="3" customFormat="1" ht="14.25">
      <c r="A29" s="12">
        <v>116</v>
      </c>
      <c r="B29" s="57"/>
      <c r="C29" s="69">
        <v>0</v>
      </c>
      <c r="D29" s="69">
        <v>0</v>
      </c>
      <c r="F29" s="12">
        <v>121</v>
      </c>
      <c r="G29" s="57"/>
      <c r="H29" s="69">
        <v>0</v>
      </c>
      <c r="I29" s="69">
        <v>0</v>
      </c>
      <c r="J29" s="6"/>
      <c r="K29" s="12">
        <v>126</v>
      </c>
      <c r="L29" s="57"/>
      <c r="M29" s="69">
        <v>0</v>
      </c>
      <c r="N29" s="69">
        <v>0</v>
      </c>
      <c r="Q29" s="6"/>
      <c r="R29" s="6"/>
      <c r="S29" s="115"/>
      <c r="T29" s="95"/>
      <c r="U29" s="109"/>
      <c r="V29" s="101"/>
      <c r="X29" s="6"/>
    </row>
    <row r="30" spans="1:24" s="3" customFormat="1" ht="14.25">
      <c r="A30" s="13">
        <v>117</v>
      </c>
      <c r="B30" s="47"/>
      <c r="C30" s="70">
        <v>0</v>
      </c>
      <c r="D30" s="70">
        <v>0</v>
      </c>
      <c r="F30" s="13">
        <v>122</v>
      </c>
      <c r="G30" s="47"/>
      <c r="H30" s="70">
        <v>0</v>
      </c>
      <c r="I30" s="70">
        <v>0</v>
      </c>
      <c r="J30" s="6"/>
      <c r="K30" s="13">
        <v>127</v>
      </c>
      <c r="L30" s="47"/>
      <c r="M30" s="70">
        <v>0</v>
      </c>
      <c r="N30" s="70">
        <v>0</v>
      </c>
      <c r="Q30" s="6"/>
      <c r="R30" s="6"/>
      <c r="S30" s="115"/>
      <c r="T30" s="95"/>
      <c r="U30" s="109"/>
      <c r="V30" s="101"/>
      <c r="X30" s="6"/>
    </row>
    <row r="31" spans="1:24" s="3" customFormat="1" ht="14.25">
      <c r="A31" s="13">
        <v>118</v>
      </c>
      <c r="B31" s="47"/>
      <c r="C31" s="70">
        <v>0</v>
      </c>
      <c r="D31" s="70">
        <v>0</v>
      </c>
      <c r="F31" s="13">
        <v>123</v>
      </c>
      <c r="G31" s="47"/>
      <c r="H31" s="70">
        <v>0</v>
      </c>
      <c r="I31" s="70">
        <v>0</v>
      </c>
      <c r="J31" s="6"/>
      <c r="K31" s="13">
        <v>128</v>
      </c>
      <c r="L31" s="47"/>
      <c r="M31" s="70">
        <v>0</v>
      </c>
      <c r="N31" s="70">
        <v>0</v>
      </c>
      <c r="Q31" s="6"/>
      <c r="R31" s="6"/>
      <c r="S31" s="115"/>
      <c r="T31" s="95"/>
      <c r="U31" s="109"/>
      <c r="V31" s="101"/>
      <c r="X31" s="6"/>
    </row>
    <row r="32" spans="1:24" s="3" customFormat="1" ht="14.25">
      <c r="A32" s="63">
        <v>119</v>
      </c>
      <c r="B32" s="48"/>
      <c r="C32" s="123">
        <v>0</v>
      </c>
      <c r="D32" s="123">
        <v>0</v>
      </c>
      <c r="F32" s="63">
        <v>124</v>
      </c>
      <c r="G32" s="48"/>
      <c r="H32" s="123">
        <v>0</v>
      </c>
      <c r="I32" s="123">
        <v>0</v>
      </c>
      <c r="J32" s="6"/>
      <c r="K32" s="63">
        <v>19</v>
      </c>
      <c r="L32" s="48"/>
      <c r="M32" s="123">
        <v>0</v>
      </c>
      <c r="N32" s="123">
        <v>0</v>
      </c>
      <c r="Q32" s="6"/>
      <c r="R32" s="6"/>
      <c r="S32" s="115"/>
      <c r="T32" s="95"/>
      <c r="U32" s="109"/>
      <c r="V32" s="101"/>
      <c r="X32" s="6"/>
    </row>
    <row r="33" spans="1:24" s="3" customFormat="1" ht="14.25">
      <c r="A33" s="83"/>
      <c r="B33" s="76" t="s">
        <v>32</v>
      </c>
      <c r="C33" s="71">
        <f>SUM(C29:C32)-MIN(C29:C32)</f>
        <v>0</v>
      </c>
      <c r="D33" s="71">
        <f>SUM(D29:D32)-MIN(D29:D32)</f>
        <v>0</v>
      </c>
      <c r="F33" s="83"/>
      <c r="G33" s="76" t="s">
        <v>32</v>
      </c>
      <c r="H33" s="71">
        <f>SUM(H29:H32)-MIN(H29:H32)</f>
        <v>0</v>
      </c>
      <c r="I33" s="71">
        <f>SUM(I29:I32)-MIN(I29:I32)</f>
        <v>0</v>
      </c>
      <c r="J33" s="6"/>
      <c r="K33" s="83"/>
      <c r="L33" s="76" t="s">
        <v>32</v>
      </c>
      <c r="M33" s="71">
        <f>SUM(M29:M32)-MIN(M29:M32)</f>
        <v>0</v>
      </c>
      <c r="N33" s="71">
        <f>SUM(N29:N32)-MIN(N29:N32)</f>
        <v>0</v>
      </c>
      <c r="Q33" s="6"/>
      <c r="R33" s="6"/>
      <c r="S33" s="115"/>
      <c r="T33" s="95"/>
      <c r="U33" s="109"/>
      <c r="V33" s="101"/>
      <c r="X33" s="9"/>
    </row>
    <row r="34" spans="1:24" s="3" customFormat="1" ht="14.25">
      <c r="A34" s="84">
        <v>120</v>
      </c>
      <c r="B34" s="4" t="s">
        <v>50</v>
      </c>
      <c r="C34" s="153">
        <v>0</v>
      </c>
      <c r="D34" s="75"/>
      <c r="F34" s="84">
        <v>125</v>
      </c>
      <c r="G34" s="4" t="s">
        <v>50</v>
      </c>
      <c r="H34" s="153">
        <v>0</v>
      </c>
      <c r="I34" s="75"/>
      <c r="J34" s="6"/>
      <c r="K34" s="84">
        <v>130</v>
      </c>
      <c r="L34" s="4" t="s">
        <v>50</v>
      </c>
      <c r="M34" s="153">
        <v>0</v>
      </c>
      <c r="N34" s="75"/>
      <c r="S34" s="113"/>
      <c r="T34" s="93"/>
      <c r="U34" s="107"/>
      <c r="V34" s="99"/>
      <c r="X34" s="6"/>
    </row>
    <row r="35" spans="1:24" s="3" customFormat="1" ht="14.25">
      <c r="A35" s="80"/>
      <c r="B35" s="9" t="s">
        <v>34</v>
      </c>
      <c r="C35" s="150">
        <f>C33+D33+C34</f>
        <v>0</v>
      </c>
      <c r="D35" s="154" t="str">
        <f>X6</f>
        <v>15th</v>
      </c>
      <c r="F35" s="80"/>
      <c r="G35" s="9" t="s">
        <v>34</v>
      </c>
      <c r="H35" s="150">
        <f>H33+I33+H34</f>
        <v>0</v>
      </c>
      <c r="I35" s="154" t="str">
        <f>X7</f>
        <v>15th</v>
      </c>
      <c r="K35" s="80"/>
      <c r="L35" s="9" t="s">
        <v>34</v>
      </c>
      <c r="M35" s="150">
        <f>M33+N33+M34</f>
        <v>0</v>
      </c>
      <c r="N35" s="154" t="str">
        <f>X8</f>
        <v>15th</v>
      </c>
      <c r="S35" s="113"/>
      <c r="T35" s="93"/>
      <c r="U35" s="107"/>
      <c r="V35" s="99"/>
      <c r="X35" s="6"/>
    </row>
    <row r="36" spans="1:24" s="3" customFormat="1" ht="14.25">
      <c r="A36" s="80"/>
      <c r="B36" s="9"/>
      <c r="C36" s="73"/>
      <c r="F36" s="80"/>
      <c r="G36" s="9"/>
      <c r="H36" s="73"/>
      <c r="K36" s="80"/>
      <c r="L36" s="9"/>
      <c r="M36" s="73"/>
      <c r="S36" s="113"/>
      <c r="T36" s="93"/>
      <c r="U36" s="107"/>
      <c r="V36" s="99"/>
      <c r="X36" s="6"/>
    </row>
    <row r="37" spans="1:22" s="3" customFormat="1" ht="15">
      <c r="A37" s="82"/>
      <c r="B37" s="56" t="s">
        <v>52</v>
      </c>
      <c r="C37" s="122" t="s">
        <v>28</v>
      </c>
      <c r="D37" s="122" t="s">
        <v>29</v>
      </c>
      <c r="F37" s="82"/>
      <c r="G37" s="56" t="s">
        <v>52</v>
      </c>
      <c r="H37" s="122" t="s">
        <v>28</v>
      </c>
      <c r="I37" s="122" t="s">
        <v>29</v>
      </c>
      <c r="K37" s="82"/>
      <c r="L37" s="56" t="s">
        <v>52</v>
      </c>
      <c r="M37" s="122" t="s">
        <v>28</v>
      </c>
      <c r="N37" s="122" t="s">
        <v>29</v>
      </c>
      <c r="S37" s="113"/>
      <c r="T37" s="93"/>
      <c r="U37" s="107"/>
      <c r="V37" s="99"/>
    </row>
    <row r="38" spans="1:22" s="43" customFormat="1" ht="14.25">
      <c r="A38" s="12">
        <v>131</v>
      </c>
      <c r="B38" s="57"/>
      <c r="C38" s="69">
        <v>0</v>
      </c>
      <c r="D38" s="69">
        <v>0</v>
      </c>
      <c r="F38" s="12">
        <v>136</v>
      </c>
      <c r="G38" s="57"/>
      <c r="H38" s="69">
        <v>0</v>
      </c>
      <c r="I38" s="69">
        <v>0</v>
      </c>
      <c r="K38" s="12">
        <v>141</v>
      </c>
      <c r="L38" s="57"/>
      <c r="M38" s="69">
        <v>0</v>
      </c>
      <c r="N38" s="69">
        <v>0</v>
      </c>
      <c r="S38" s="114"/>
      <c r="T38" s="94"/>
      <c r="U38" s="108"/>
      <c r="V38" s="100"/>
    </row>
    <row r="39" spans="1:22" s="43" customFormat="1" ht="14.25">
      <c r="A39" s="13">
        <v>132</v>
      </c>
      <c r="B39" s="47"/>
      <c r="C39" s="70">
        <v>0</v>
      </c>
      <c r="D39" s="70">
        <v>0</v>
      </c>
      <c r="F39" s="13">
        <v>137</v>
      </c>
      <c r="G39" s="47"/>
      <c r="H39" s="70">
        <v>0</v>
      </c>
      <c r="I39" s="70">
        <v>0</v>
      </c>
      <c r="K39" s="13">
        <v>142</v>
      </c>
      <c r="L39" s="47"/>
      <c r="M39" s="70">
        <v>0</v>
      </c>
      <c r="N39" s="70">
        <v>0</v>
      </c>
      <c r="S39" s="114"/>
      <c r="T39" s="94"/>
      <c r="U39" s="108"/>
      <c r="V39" s="100"/>
    </row>
    <row r="40" spans="1:22" s="43" customFormat="1" ht="14.25">
      <c r="A40" s="13">
        <v>133</v>
      </c>
      <c r="B40" s="47"/>
      <c r="C40" s="70">
        <v>0</v>
      </c>
      <c r="D40" s="70">
        <v>0</v>
      </c>
      <c r="F40" s="13">
        <v>138</v>
      </c>
      <c r="G40" s="47"/>
      <c r="H40" s="70">
        <v>0</v>
      </c>
      <c r="I40" s="70">
        <v>0</v>
      </c>
      <c r="K40" s="13">
        <v>143</v>
      </c>
      <c r="L40" s="47"/>
      <c r="M40" s="70">
        <v>0</v>
      </c>
      <c r="N40" s="70">
        <v>0</v>
      </c>
      <c r="S40" s="114"/>
      <c r="T40" s="94"/>
      <c r="U40" s="108"/>
      <c r="V40" s="100"/>
    </row>
    <row r="41" spans="1:22" s="43" customFormat="1" ht="14.25">
      <c r="A41" s="63">
        <v>134</v>
      </c>
      <c r="B41" s="48"/>
      <c r="C41" s="123">
        <v>0</v>
      </c>
      <c r="D41" s="123">
        <v>0</v>
      </c>
      <c r="F41" s="63">
        <v>139</v>
      </c>
      <c r="G41" s="48"/>
      <c r="H41" s="123">
        <v>0</v>
      </c>
      <c r="I41" s="123">
        <v>0</v>
      </c>
      <c r="K41" s="63">
        <v>144</v>
      </c>
      <c r="L41" s="48"/>
      <c r="M41" s="123">
        <v>0</v>
      </c>
      <c r="N41" s="123">
        <v>0</v>
      </c>
      <c r="S41" s="114"/>
      <c r="T41" s="94"/>
      <c r="U41" s="108"/>
      <c r="V41" s="100"/>
    </row>
    <row r="42" spans="1:22" s="3" customFormat="1" ht="14.25">
      <c r="A42" s="83"/>
      <c r="B42" s="76" t="s">
        <v>32</v>
      </c>
      <c r="C42" s="71">
        <f>SUM(C38:C41)-MIN(C38:C41)</f>
        <v>0</v>
      </c>
      <c r="D42" s="71">
        <f>SUM(D38:D41)-MIN(D38:D41)</f>
        <v>0</v>
      </c>
      <c r="F42" s="83"/>
      <c r="G42" s="76" t="s">
        <v>32</v>
      </c>
      <c r="H42" s="71">
        <f>SUM(H38:H41)-MIN(H38:H41)</f>
        <v>0</v>
      </c>
      <c r="I42" s="71">
        <f>SUM(I38:I41)-MIN(I38:I41)</f>
        <v>0</v>
      </c>
      <c r="K42" s="83"/>
      <c r="L42" s="76" t="s">
        <v>32</v>
      </c>
      <c r="M42" s="71">
        <f>SUM(M38:M41)-MIN(M38:M41)</f>
        <v>0</v>
      </c>
      <c r="N42" s="71">
        <f>SUM(N38:N41)-MIN(N38:N41)</f>
        <v>0</v>
      </c>
      <c r="S42" s="113"/>
      <c r="T42" s="93"/>
      <c r="U42" s="107"/>
      <c r="V42" s="99"/>
    </row>
    <row r="43" spans="1:22" s="3" customFormat="1" ht="14.25">
      <c r="A43" s="84">
        <v>135</v>
      </c>
      <c r="B43" s="4" t="s">
        <v>50</v>
      </c>
      <c r="C43" s="153">
        <v>0</v>
      </c>
      <c r="D43" s="75"/>
      <c r="F43" s="84">
        <v>140</v>
      </c>
      <c r="G43" s="4" t="s">
        <v>50</v>
      </c>
      <c r="H43" s="153">
        <v>0</v>
      </c>
      <c r="I43" s="75"/>
      <c r="K43" s="84">
        <v>145</v>
      </c>
      <c r="L43" s="4" t="s">
        <v>50</v>
      </c>
      <c r="M43" s="153">
        <v>0</v>
      </c>
      <c r="N43" s="75"/>
      <c r="S43" s="113"/>
      <c r="T43" s="93"/>
      <c r="U43" s="107"/>
      <c r="V43" s="99"/>
    </row>
    <row r="44" spans="1:22" s="3" customFormat="1" ht="14.25">
      <c r="A44" s="80"/>
      <c r="B44" s="9" t="s">
        <v>34</v>
      </c>
      <c r="C44" s="150">
        <f>C42+D42+C43</f>
        <v>0</v>
      </c>
      <c r="D44" s="154" t="str">
        <f>X9</f>
        <v>15th</v>
      </c>
      <c r="E44" s="6"/>
      <c r="F44" s="86"/>
      <c r="G44" s="9" t="s">
        <v>34</v>
      </c>
      <c r="H44" s="150">
        <f>H42+I42+H43</f>
        <v>0</v>
      </c>
      <c r="I44" s="154" t="str">
        <f>X10</f>
        <v>15th</v>
      </c>
      <c r="K44" s="80"/>
      <c r="L44" s="9" t="s">
        <v>34</v>
      </c>
      <c r="M44" s="150">
        <f>M42+N42+M43</f>
        <v>0</v>
      </c>
      <c r="N44" s="154" t="str">
        <f>X11</f>
        <v>15th</v>
      </c>
      <c r="O44" s="6"/>
      <c r="S44" s="113"/>
      <c r="T44" s="93"/>
      <c r="U44" s="107"/>
      <c r="V44" s="101"/>
    </row>
    <row r="45" spans="1:22" s="3" customFormat="1" ht="14.25">
      <c r="A45" s="80"/>
      <c r="B45" s="9"/>
      <c r="C45" s="73"/>
      <c r="D45" s="6"/>
      <c r="E45" s="6"/>
      <c r="F45" s="86"/>
      <c r="G45" s="9"/>
      <c r="H45" s="73"/>
      <c r="K45" s="80"/>
      <c r="L45" s="9"/>
      <c r="M45" s="73"/>
      <c r="N45" s="6"/>
      <c r="O45" s="6"/>
      <c r="S45" s="113"/>
      <c r="T45" s="93"/>
      <c r="U45" s="107"/>
      <c r="V45" s="101"/>
    </row>
    <row r="46" spans="1:22" s="3" customFormat="1" ht="15">
      <c r="A46" s="82"/>
      <c r="B46" s="56" t="s">
        <v>52</v>
      </c>
      <c r="C46" s="122" t="s">
        <v>28</v>
      </c>
      <c r="D46" s="122" t="s">
        <v>29</v>
      </c>
      <c r="F46" s="82"/>
      <c r="G46" s="56" t="s">
        <v>52</v>
      </c>
      <c r="H46" s="122" t="s">
        <v>28</v>
      </c>
      <c r="I46" s="122" t="s">
        <v>29</v>
      </c>
      <c r="J46" s="68"/>
      <c r="K46" s="82"/>
      <c r="L46" s="56" t="s">
        <v>52</v>
      </c>
      <c r="M46" s="122" t="s">
        <v>28</v>
      </c>
      <c r="N46" s="122" t="s">
        <v>29</v>
      </c>
      <c r="S46" s="113"/>
      <c r="T46" s="93"/>
      <c r="U46" s="107"/>
      <c r="V46" s="99"/>
    </row>
    <row r="47" spans="1:22" s="43" customFormat="1" ht="14.25">
      <c r="A47" s="12">
        <v>146</v>
      </c>
      <c r="B47" s="57"/>
      <c r="C47" s="69">
        <v>0</v>
      </c>
      <c r="D47" s="69">
        <v>0</v>
      </c>
      <c r="F47" s="12">
        <v>151</v>
      </c>
      <c r="G47" s="57"/>
      <c r="H47" s="69">
        <v>0</v>
      </c>
      <c r="I47" s="69">
        <v>0</v>
      </c>
      <c r="K47" s="12">
        <v>156</v>
      </c>
      <c r="L47" s="57"/>
      <c r="M47" s="69">
        <v>0</v>
      </c>
      <c r="N47" s="69">
        <v>0</v>
      </c>
      <c r="S47" s="114"/>
      <c r="T47" s="94"/>
      <c r="U47" s="108"/>
      <c r="V47" s="100"/>
    </row>
    <row r="48" spans="1:22" s="43" customFormat="1" ht="14.25">
      <c r="A48" s="13">
        <v>147</v>
      </c>
      <c r="B48" s="47"/>
      <c r="C48" s="70">
        <v>0</v>
      </c>
      <c r="D48" s="70">
        <v>0</v>
      </c>
      <c r="F48" s="13">
        <v>152</v>
      </c>
      <c r="G48" s="47"/>
      <c r="H48" s="70">
        <v>0</v>
      </c>
      <c r="I48" s="70">
        <v>0</v>
      </c>
      <c r="K48" s="13">
        <v>157</v>
      </c>
      <c r="L48" s="47"/>
      <c r="M48" s="70">
        <v>0</v>
      </c>
      <c r="N48" s="70">
        <v>0</v>
      </c>
      <c r="S48" s="114"/>
      <c r="T48" s="94"/>
      <c r="U48" s="108"/>
      <c r="V48" s="100"/>
    </row>
    <row r="49" spans="1:22" s="43" customFormat="1" ht="14.25">
      <c r="A49" s="13">
        <v>148</v>
      </c>
      <c r="B49" s="47"/>
      <c r="C49" s="70">
        <v>0</v>
      </c>
      <c r="D49" s="70">
        <v>0</v>
      </c>
      <c r="F49" s="13">
        <v>153</v>
      </c>
      <c r="G49" s="47"/>
      <c r="H49" s="70">
        <v>0</v>
      </c>
      <c r="I49" s="70">
        <v>0</v>
      </c>
      <c r="K49" s="13">
        <v>158</v>
      </c>
      <c r="L49" s="47"/>
      <c r="M49" s="70">
        <v>0</v>
      </c>
      <c r="N49" s="70">
        <v>0</v>
      </c>
      <c r="S49" s="114"/>
      <c r="T49" s="94"/>
      <c r="U49" s="108"/>
      <c r="V49" s="100"/>
    </row>
    <row r="50" spans="1:22" s="43" customFormat="1" ht="14.25">
      <c r="A50" s="63">
        <v>149</v>
      </c>
      <c r="B50" s="48"/>
      <c r="C50" s="123">
        <v>0</v>
      </c>
      <c r="D50" s="123">
        <v>0</v>
      </c>
      <c r="F50" s="63">
        <v>154</v>
      </c>
      <c r="G50" s="48"/>
      <c r="H50" s="123">
        <v>0</v>
      </c>
      <c r="I50" s="123">
        <v>0</v>
      </c>
      <c r="K50" s="63">
        <v>159</v>
      </c>
      <c r="L50" s="48"/>
      <c r="M50" s="123">
        <v>0</v>
      </c>
      <c r="N50" s="123">
        <v>0</v>
      </c>
      <c r="S50" s="114"/>
      <c r="T50" s="94"/>
      <c r="U50" s="108"/>
      <c r="V50" s="100"/>
    </row>
    <row r="51" spans="1:22" s="3" customFormat="1" ht="14.25">
      <c r="A51" s="83"/>
      <c r="B51" s="76" t="s">
        <v>32</v>
      </c>
      <c r="C51" s="71">
        <f>SUM(C47:C50)-MIN(C47:C50)</f>
        <v>0</v>
      </c>
      <c r="D51" s="71">
        <f>SUM(D47:D50)-MIN(D47:D50)</f>
        <v>0</v>
      </c>
      <c r="F51" s="83"/>
      <c r="G51" s="76" t="s">
        <v>32</v>
      </c>
      <c r="H51" s="71">
        <f>SUM(H47:H50)-MIN(H47:H50)</f>
        <v>0</v>
      </c>
      <c r="I51" s="71">
        <f>SUM(I47:I50)-MIN(I47:I50)</f>
        <v>0</v>
      </c>
      <c r="J51" s="5"/>
      <c r="K51" s="83"/>
      <c r="L51" s="76" t="s">
        <v>32</v>
      </c>
      <c r="M51" s="71">
        <f>SUM(M47:M50)-MIN(M47:M50)</f>
        <v>0</v>
      </c>
      <c r="N51" s="71">
        <f>SUM(N47:N50)-MIN(N47:N50)</f>
        <v>0</v>
      </c>
      <c r="S51" s="113"/>
      <c r="T51" s="93"/>
      <c r="U51" s="107"/>
      <c r="V51" s="99"/>
    </row>
    <row r="52" spans="1:22" s="3" customFormat="1" ht="14.25">
      <c r="A52" s="84">
        <v>150</v>
      </c>
      <c r="B52" s="4" t="s">
        <v>50</v>
      </c>
      <c r="C52" s="153">
        <v>0</v>
      </c>
      <c r="D52" s="75"/>
      <c r="F52" s="84">
        <v>155</v>
      </c>
      <c r="G52" s="4" t="s">
        <v>50</v>
      </c>
      <c r="H52" s="153">
        <v>0</v>
      </c>
      <c r="I52" s="75"/>
      <c r="K52" s="84">
        <v>160</v>
      </c>
      <c r="L52" s="4" t="s">
        <v>50</v>
      </c>
      <c r="M52" s="153">
        <v>0</v>
      </c>
      <c r="N52" s="75"/>
      <c r="S52" s="113"/>
      <c r="T52" s="93"/>
      <c r="U52" s="107"/>
      <c r="V52" s="99"/>
    </row>
    <row r="53" spans="2:14" ht="14.25">
      <c r="B53" s="9" t="s">
        <v>34</v>
      </c>
      <c r="C53" s="150">
        <f>C51+D51+C52</f>
        <v>0</v>
      </c>
      <c r="D53" s="154" t="str">
        <f>X12</f>
        <v>15th</v>
      </c>
      <c r="G53" s="9" t="s">
        <v>34</v>
      </c>
      <c r="H53" s="150">
        <f>H51+I51+H52</f>
        <v>0</v>
      </c>
      <c r="I53" s="154" t="str">
        <f>X13</f>
        <v>15th</v>
      </c>
      <c r="L53" s="9" t="s">
        <v>34</v>
      </c>
      <c r="M53" s="150">
        <f>M51+N51+M52</f>
        <v>0</v>
      </c>
      <c r="N53" s="154" t="str">
        <f>X14</f>
        <v>15th</v>
      </c>
    </row>
    <row r="54" spans="2:13" ht="14.25">
      <c r="B54" s="9"/>
      <c r="C54" s="73"/>
      <c r="G54" s="9"/>
      <c r="H54" s="73"/>
      <c r="L54" s="9"/>
      <c r="M54" s="73"/>
    </row>
    <row r="55" spans="1:22" s="2" customFormat="1" ht="15">
      <c r="A55" s="82"/>
      <c r="B55" s="56" t="s">
        <v>52</v>
      </c>
      <c r="C55" s="122" t="s">
        <v>28</v>
      </c>
      <c r="D55" s="122" t="s">
        <v>29</v>
      </c>
      <c r="F55" s="82"/>
      <c r="G55" s="56" t="s">
        <v>52</v>
      </c>
      <c r="H55" s="122" t="s">
        <v>28</v>
      </c>
      <c r="I55" s="122" t="s">
        <v>29</v>
      </c>
      <c r="K55" s="82"/>
      <c r="L55" s="56" t="s">
        <v>52</v>
      </c>
      <c r="M55" s="122" t="s">
        <v>28</v>
      </c>
      <c r="N55" s="122" t="s">
        <v>29</v>
      </c>
      <c r="S55" s="116"/>
      <c r="T55" s="96"/>
      <c r="U55" s="110"/>
      <c r="V55" s="102"/>
    </row>
    <row r="56" spans="1:22" s="2" customFormat="1" ht="14.25">
      <c r="A56" s="12">
        <v>161</v>
      </c>
      <c r="B56" s="57"/>
      <c r="C56" s="69">
        <v>0</v>
      </c>
      <c r="D56" s="69">
        <v>0</v>
      </c>
      <c r="F56" s="12">
        <v>166</v>
      </c>
      <c r="G56" s="57"/>
      <c r="H56" s="69">
        <v>0</v>
      </c>
      <c r="I56" s="69">
        <v>0</v>
      </c>
      <c r="K56" s="12">
        <v>171</v>
      </c>
      <c r="L56" s="57"/>
      <c r="M56" s="69">
        <v>0</v>
      </c>
      <c r="N56" s="69">
        <v>0</v>
      </c>
      <c r="S56" s="116"/>
      <c r="T56" s="96"/>
      <c r="U56" s="110"/>
      <c r="V56" s="102"/>
    </row>
    <row r="57" spans="1:22" s="2" customFormat="1" ht="14.25">
      <c r="A57" s="13">
        <v>162</v>
      </c>
      <c r="B57" s="47"/>
      <c r="C57" s="70">
        <v>0</v>
      </c>
      <c r="D57" s="70">
        <v>0</v>
      </c>
      <c r="F57" s="13">
        <v>167</v>
      </c>
      <c r="G57" s="47"/>
      <c r="H57" s="70">
        <v>0</v>
      </c>
      <c r="I57" s="70">
        <v>0</v>
      </c>
      <c r="K57" s="13">
        <v>172</v>
      </c>
      <c r="L57" s="47"/>
      <c r="M57" s="70">
        <v>0</v>
      </c>
      <c r="N57" s="70">
        <v>0</v>
      </c>
      <c r="S57" s="116"/>
      <c r="T57" s="96"/>
      <c r="U57" s="110"/>
      <c r="V57" s="102"/>
    </row>
    <row r="58" spans="1:22" s="2" customFormat="1" ht="14.25">
      <c r="A58" s="13">
        <v>163</v>
      </c>
      <c r="B58" s="47"/>
      <c r="C58" s="70">
        <v>0</v>
      </c>
      <c r="D58" s="70">
        <v>0</v>
      </c>
      <c r="F58" s="13">
        <v>168</v>
      </c>
      <c r="G58" s="47"/>
      <c r="H58" s="70">
        <v>0</v>
      </c>
      <c r="I58" s="70">
        <v>0</v>
      </c>
      <c r="K58" s="13">
        <v>173</v>
      </c>
      <c r="L58" s="47"/>
      <c r="M58" s="70">
        <v>0</v>
      </c>
      <c r="N58" s="70">
        <v>0</v>
      </c>
      <c r="S58" s="116"/>
      <c r="T58" s="96"/>
      <c r="U58" s="110"/>
      <c r="V58" s="102"/>
    </row>
    <row r="59" spans="1:14" ht="14.25">
      <c r="A59" s="63">
        <v>164</v>
      </c>
      <c r="B59" s="48"/>
      <c r="C59" s="123">
        <v>0</v>
      </c>
      <c r="D59" s="123">
        <v>0</v>
      </c>
      <c r="F59" s="63">
        <v>169</v>
      </c>
      <c r="G59" s="48"/>
      <c r="H59" s="123">
        <v>0</v>
      </c>
      <c r="I59" s="123">
        <v>0</v>
      </c>
      <c r="K59" s="63">
        <v>174</v>
      </c>
      <c r="L59" s="48"/>
      <c r="M59" s="123">
        <v>0</v>
      </c>
      <c r="N59" s="123">
        <v>0</v>
      </c>
    </row>
    <row r="60" spans="1:14" ht="14.25">
      <c r="A60" s="83"/>
      <c r="B60" s="76" t="s">
        <v>32</v>
      </c>
      <c r="C60" s="71">
        <f>SUM(C56:C59)-MIN(C56:C59)</f>
        <v>0</v>
      </c>
      <c r="D60" s="71">
        <f>SUM(D56:D59)-MIN(D56:D59)</f>
        <v>0</v>
      </c>
      <c r="F60" s="83"/>
      <c r="G60" s="76" t="s">
        <v>32</v>
      </c>
      <c r="H60" s="71">
        <f>SUM(H56:H59)-MIN(H56:H59)</f>
        <v>0</v>
      </c>
      <c r="I60" s="71">
        <f>SUM(I56:I59)-MIN(I56:I59)</f>
        <v>0</v>
      </c>
      <c r="K60" s="83"/>
      <c r="L60" s="76" t="s">
        <v>32</v>
      </c>
      <c r="M60" s="71">
        <f>SUM(M56:M59)-MIN(M56:M59)</f>
        <v>0</v>
      </c>
      <c r="N60" s="71">
        <f>SUM(N56:N59)-MIN(N56:N59)</f>
        <v>0</v>
      </c>
    </row>
    <row r="61" spans="1:14" ht="14.25">
      <c r="A61" s="84">
        <v>165</v>
      </c>
      <c r="B61" s="4" t="s">
        <v>50</v>
      </c>
      <c r="C61" s="153">
        <v>0</v>
      </c>
      <c r="D61" s="75"/>
      <c r="F61" s="84">
        <v>170</v>
      </c>
      <c r="G61" s="4" t="s">
        <v>50</v>
      </c>
      <c r="H61" s="153">
        <v>0</v>
      </c>
      <c r="I61" s="75"/>
      <c r="K61" s="84">
        <v>175</v>
      </c>
      <c r="L61" s="4" t="s">
        <v>50</v>
      </c>
      <c r="M61" s="153">
        <v>0</v>
      </c>
      <c r="N61" s="75"/>
    </row>
    <row r="62" spans="2:14" ht="14.25">
      <c r="B62" s="9" t="s">
        <v>34</v>
      </c>
      <c r="C62" s="150">
        <f>C60+D60+C61</f>
        <v>0</v>
      </c>
      <c r="D62" s="154" t="str">
        <f>X15</f>
        <v>15th</v>
      </c>
      <c r="G62" s="9" t="s">
        <v>34</v>
      </c>
      <c r="H62" s="150">
        <f>H60+I60+H61</f>
        <v>0</v>
      </c>
      <c r="I62" s="154" t="str">
        <f>X16</f>
        <v>15th</v>
      </c>
      <c r="L62" s="9" t="s">
        <v>34</v>
      </c>
      <c r="M62" s="150">
        <f>M60+N60+M61</f>
        <v>0</v>
      </c>
      <c r="N62" s="154" t="str">
        <f>X17</f>
        <v>15th</v>
      </c>
    </row>
  </sheetData>
  <sheetProtection password="CBEF" sheet="1" objects="1" scenarios="1" formatColumns="0" sort="0"/>
  <conditionalFormatting sqref="W3:W17">
    <cfRule type="cellIs" priority="121" dxfId="72" operator="equal" stopIfTrue="1">
      <formula>1</formula>
    </cfRule>
    <cfRule type="cellIs" priority="122" dxfId="71" operator="equal" stopIfTrue="1">
      <formula>2</formula>
    </cfRule>
    <cfRule type="cellIs" priority="123" dxfId="70" operator="equal" stopIfTrue="1">
      <formula>3</formula>
    </cfRule>
  </conditionalFormatting>
  <conditionalFormatting sqref="X3:X17">
    <cfRule type="cellIs" priority="124" dxfId="69" operator="equal" stopIfTrue="1">
      <formula>"First"</formula>
    </cfRule>
    <cfRule type="cellIs" priority="125" dxfId="68" operator="equal" stopIfTrue="1">
      <formula>"Second"</formula>
    </cfRule>
    <cfRule type="cellIs" priority="126" dxfId="63" operator="equal" stopIfTrue="1">
      <formula>"Third"</formula>
    </cfRule>
  </conditionalFormatting>
  <conditionalFormatting sqref="Z3">
    <cfRule type="cellIs" priority="127" dxfId="66" operator="equal" stopIfTrue="1">
      <formula>#REF!</formula>
    </cfRule>
  </conditionalFormatting>
  <conditionalFormatting sqref="Z4:Z15">
    <cfRule type="cellIs" priority="128" dxfId="65" operator="equal" stopIfTrue="1">
      <formula>"1st"</formula>
    </cfRule>
    <cfRule type="cellIs" priority="129" dxfId="63" operator="equal" stopIfTrue="1">
      <formula>"2nd"</formula>
    </cfRule>
    <cfRule type="cellIs" priority="130" dxfId="63" operator="equal" stopIfTrue="1">
      <formula>"3rd"</formula>
    </cfRule>
  </conditionalFormatting>
  <conditionalFormatting sqref="S3:S17 U3:U17">
    <cfRule type="cellIs" priority="120" dxfId="133" operator="equal" stopIfTrue="1">
      <formula>1</formula>
    </cfRule>
  </conditionalFormatting>
  <conditionalFormatting sqref="D26">
    <cfRule type="cellIs" priority="114" dxfId="3" operator="equal" stopIfTrue="1">
      <formula>"Third"</formula>
    </cfRule>
    <cfRule type="cellIs" priority="115" dxfId="2" operator="equal" stopIfTrue="1">
      <formula>"Second"</formula>
    </cfRule>
    <cfRule type="cellIs" priority="116" dxfId="1" operator="equal" stopIfTrue="1">
      <formula>"First"</formula>
    </cfRule>
  </conditionalFormatting>
  <conditionalFormatting sqref="C20:D23">
    <cfRule type="cellIs" priority="80" dxfId="0" operator="equal" stopIfTrue="1">
      <formula>0</formula>
    </cfRule>
  </conditionalFormatting>
  <conditionalFormatting sqref="M29:N32">
    <cfRule type="cellIs" priority="37" dxfId="0" operator="equal" stopIfTrue="1">
      <formula>0</formula>
    </cfRule>
  </conditionalFormatting>
  <conditionalFormatting sqref="C29:D32">
    <cfRule type="cellIs" priority="45" dxfId="0" operator="equal" stopIfTrue="1">
      <formula>0</formula>
    </cfRule>
  </conditionalFormatting>
  <conditionalFormatting sqref="M47:N50">
    <cfRule type="cellIs" priority="13" dxfId="0" operator="equal" stopIfTrue="1">
      <formula>0</formula>
    </cfRule>
  </conditionalFormatting>
  <conditionalFormatting sqref="I26">
    <cfRule type="cellIs" priority="54" dxfId="3" operator="equal" stopIfTrue="1">
      <formula>"Third"</formula>
    </cfRule>
    <cfRule type="cellIs" priority="55" dxfId="2" operator="equal" stopIfTrue="1">
      <formula>"Second"</formula>
    </cfRule>
    <cfRule type="cellIs" priority="56" dxfId="1" operator="equal" stopIfTrue="1">
      <formula>"First"</formula>
    </cfRule>
  </conditionalFormatting>
  <conditionalFormatting sqref="H20:I23">
    <cfRule type="cellIs" priority="53" dxfId="0" operator="equal" stopIfTrue="1">
      <formula>0</formula>
    </cfRule>
  </conditionalFormatting>
  <conditionalFormatting sqref="N26">
    <cfRule type="cellIs" priority="50" dxfId="3" operator="equal" stopIfTrue="1">
      <formula>"Third"</formula>
    </cfRule>
    <cfRule type="cellIs" priority="51" dxfId="2" operator="equal" stopIfTrue="1">
      <formula>"Second"</formula>
    </cfRule>
    <cfRule type="cellIs" priority="52" dxfId="1" operator="equal" stopIfTrue="1">
      <formula>"First"</formula>
    </cfRule>
  </conditionalFormatting>
  <conditionalFormatting sqref="M20:N23">
    <cfRule type="cellIs" priority="49" dxfId="0" operator="equal" stopIfTrue="1">
      <formula>0</formula>
    </cfRule>
  </conditionalFormatting>
  <conditionalFormatting sqref="D35">
    <cfRule type="cellIs" priority="46" dxfId="3" operator="equal" stopIfTrue="1">
      <formula>"Third"</formula>
    </cfRule>
    <cfRule type="cellIs" priority="47" dxfId="2" operator="equal" stopIfTrue="1">
      <formula>"Second"</formula>
    </cfRule>
    <cfRule type="cellIs" priority="48" dxfId="1" operator="equal" stopIfTrue="1">
      <formula>"First"</formula>
    </cfRule>
  </conditionalFormatting>
  <conditionalFormatting sqref="I35">
    <cfRule type="cellIs" priority="42" dxfId="3" operator="equal" stopIfTrue="1">
      <formula>"Third"</formula>
    </cfRule>
    <cfRule type="cellIs" priority="43" dxfId="2" operator="equal" stopIfTrue="1">
      <formula>"Second"</formula>
    </cfRule>
    <cfRule type="cellIs" priority="44" dxfId="1" operator="equal" stopIfTrue="1">
      <formula>"First"</formula>
    </cfRule>
  </conditionalFormatting>
  <conditionalFormatting sqref="H29:I32">
    <cfRule type="cellIs" priority="41" dxfId="0" operator="equal" stopIfTrue="1">
      <formula>0</formula>
    </cfRule>
  </conditionalFormatting>
  <conditionalFormatting sqref="N35">
    <cfRule type="cellIs" priority="38" dxfId="3" operator="equal" stopIfTrue="1">
      <formula>"Third"</formula>
    </cfRule>
    <cfRule type="cellIs" priority="39" dxfId="2" operator="equal" stopIfTrue="1">
      <formula>"Second"</formula>
    </cfRule>
    <cfRule type="cellIs" priority="40" dxfId="1" operator="equal" stopIfTrue="1">
      <formula>"First"</formula>
    </cfRule>
  </conditionalFormatting>
  <conditionalFormatting sqref="N44">
    <cfRule type="cellIs" priority="34" dxfId="3" operator="equal" stopIfTrue="1">
      <formula>"Third"</formula>
    </cfRule>
    <cfRule type="cellIs" priority="35" dxfId="2" operator="equal" stopIfTrue="1">
      <formula>"Second"</formula>
    </cfRule>
    <cfRule type="cellIs" priority="36" dxfId="1" operator="equal" stopIfTrue="1">
      <formula>"First"</formula>
    </cfRule>
  </conditionalFormatting>
  <conditionalFormatting sqref="M38:N41">
    <cfRule type="cellIs" priority="33" dxfId="0" operator="equal" stopIfTrue="1">
      <formula>0</formula>
    </cfRule>
  </conditionalFormatting>
  <conditionalFormatting sqref="I44">
    <cfRule type="cellIs" priority="30" dxfId="3" operator="equal" stopIfTrue="1">
      <formula>"Third"</formula>
    </cfRule>
    <cfRule type="cellIs" priority="31" dxfId="2" operator="equal" stopIfTrue="1">
      <formula>"Second"</formula>
    </cfRule>
    <cfRule type="cellIs" priority="32" dxfId="1" operator="equal" stopIfTrue="1">
      <formula>"First"</formula>
    </cfRule>
  </conditionalFormatting>
  <conditionalFormatting sqref="H38:I41">
    <cfRule type="cellIs" priority="29" dxfId="0" operator="equal" stopIfTrue="1">
      <formula>0</formula>
    </cfRule>
  </conditionalFormatting>
  <conditionalFormatting sqref="D44">
    <cfRule type="cellIs" priority="26" dxfId="3" operator="equal" stopIfTrue="1">
      <formula>"Third"</formula>
    </cfRule>
    <cfRule type="cellIs" priority="27" dxfId="2" operator="equal" stopIfTrue="1">
      <formula>"Second"</formula>
    </cfRule>
    <cfRule type="cellIs" priority="28" dxfId="1" operator="equal" stopIfTrue="1">
      <formula>"First"</formula>
    </cfRule>
  </conditionalFormatting>
  <conditionalFormatting sqref="C38:D41">
    <cfRule type="cellIs" priority="25" dxfId="0" operator="equal" stopIfTrue="1">
      <formula>0</formula>
    </cfRule>
  </conditionalFormatting>
  <conditionalFormatting sqref="D53">
    <cfRule type="cellIs" priority="22" dxfId="3" operator="equal" stopIfTrue="1">
      <formula>"Third"</formula>
    </cfRule>
    <cfRule type="cellIs" priority="23" dxfId="2" operator="equal" stopIfTrue="1">
      <formula>"Second"</formula>
    </cfRule>
    <cfRule type="cellIs" priority="24" dxfId="1" operator="equal" stopIfTrue="1">
      <formula>"First"</formula>
    </cfRule>
  </conditionalFormatting>
  <conditionalFormatting sqref="C47:D50">
    <cfRule type="cellIs" priority="21" dxfId="0" operator="equal" stopIfTrue="1">
      <formula>0</formula>
    </cfRule>
  </conditionalFormatting>
  <conditionalFormatting sqref="I53">
    <cfRule type="cellIs" priority="18" dxfId="3" operator="equal" stopIfTrue="1">
      <formula>"Third"</formula>
    </cfRule>
    <cfRule type="cellIs" priority="19" dxfId="2" operator="equal" stopIfTrue="1">
      <formula>"Second"</formula>
    </cfRule>
    <cfRule type="cellIs" priority="20" dxfId="1" operator="equal" stopIfTrue="1">
      <formula>"First"</formula>
    </cfRule>
  </conditionalFormatting>
  <conditionalFormatting sqref="H47:I50">
    <cfRule type="cellIs" priority="17" dxfId="0" operator="equal" stopIfTrue="1">
      <formula>0</formula>
    </cfRule>
  </conditionalFormatting>
  <conditionalFormatting sqref="N53">
    <cfRule type="cellIs" priority="14" dxfId="3" operator="equal" stopIfTrue="1">
      <formula>"Third"</formula>
    </cfRule>
    <cfRule type="cellIs" priority="15" dxfId="2" operator="equal" stopIfTrue="1">
      <formula>"Second"</formula>
    </cfRule>
    <cfRule type="cellIs" priority="16" dxfId="1" operator="equal" stopIfTrue="1">
      <formula>"First"</formula>
    </cfRule>
  </conditionalFormatting>
  <conditionalFormatting sqref="D62">
    <cfRule type="cellIs" priority="10" dxfId="3" operator="equal" stopIfTrue="1">
      <formula>"Third"</formula>
    </cfRule>
    <cfRule type="cellIs" priority="11" dxfId="2" operator="equal" stopIfTrue="1">
      <formula>"Second"</formula>
    </cfRule>
    <cfRule type="cellIs" priority="12" dxfId="1" operator="equal" stopIfTrue="1">
      <formula>"First"</formula>
    </cfRule>
  </conditionalFormatting>
  <conditionalFormatting sqref="C56:D59">
    <cfRule type="cellIs" priority="9" dxfId="0" operator="equal" stopIfTrue="1">
      <formula>0</formula>
    </cfRule>
  </conditionalFormatting>
  <conditionalFormatting sqref="I62">
    <cfRule type="cellIs" priority="6" dxfId="3" operator="equal" stopIfTrue="1">
      <formula>"Third"</formula>
    </cfRule>
    <cfRule type="cellIs" priority="7" dxfId="2" operator="equal" stopIfTrue="1">
      <formula>"Second"</formula>
    </cfRule>
    <cfRule type="cellIs" priority="8" dxfId="1" operator="equal" stopIfTrue="1">
      <formula>"First"</formula>
    </cfRule>
  </conditionalFormatting>
  <conditionalFormatting sqref="H56:I59">
    <cfRule type="cellIs" priority="5" dxfId="0" operator="equal" stopIfTrue="1">
      <formula>0</formula>
    </cfRule>
  </conditionalFormatting>
  <conditionalFormatting sqref="N62">
    <cfRule type="cellIs" priority="2" dxfId="3" operator="equal" stopIfTrue="1">
      <formula>"Third"</formula>
    </cfRule>
    <cfRule type="cellIs" priority="3" dxfId="2" operator="equal" stopIfTrue="1">
      <formula>"Second"</formula>
    </cfRule>
    <cfRule type="cellIs" priority="4" dxfId="1" operator="equal" stopIfTrue="1">
      <formula>"First"</formula>
    </cfRule>
  </conditionalFormatting>
  <conditionalFormatting sqref="M56:N59">
    <cfRule type="cellIs" priority="1" dxfId="0" operator="equal" stopIfTrue="1">
      <formula>0</formula>
    </cfRule>
  </conditionalFormatting>
  <printOptions horizontalCentered="1"/>
  <pageMargins left="0.15748031496062992" right="0.15748031496062992" top="0.3937007874015748" bottom="0.3937007874015748" header="0" footer="0"/>
  <pageSetup fitToHeight="1" fitToWidth="1" horizontalDpi="600" verticalDpi="600" orientation="landscape" paperSize="9" scale="85" r:id="rId1"/>
  <headerFooter alignWithMargins="0">
    <oddHeader>&amp;C&amp;"Arial,Bold"&amp;14BSGA TEAM TRIO REGIONAL FINAL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3"/>
    <pageSetUpPr fitToPage="1"/>
  </sheetPr>
  <dimension ref="A1:AK62"/>
  <sheetViews>
    <sheetView showGridLines="0" view="pageBreakPreview" zoomScale="85" zoomScaleSheetLayoutView="85" zoomScalePageLayoutView="0" workbookViewId="0" topLeftCell="A17">
      <selection activeCell="A16" sqref="A1:A16"/>
    </sheetView>
  </sheetViews>
  <sheetFormatPr defaultColWidth="9.140625" defaultRowHeight="12.75"/>
  <cols>
    <col min="1" max="1" width="6.00390625" style="80" customWidth="1"/>
    <col min="2" max="2" width="25.7109375" style="3" customWidth="1"/>
    <col min="3" max="3" width="8.421875" style="3" customWidth="1"/>
    <col min="4" max="4" width="7.421875" style="3" customWidth="1"/>
    <col min="5" max="5" width="3.8515625" style="44" customWidth="1"/>
    <col min="6" max="9" width="9.00390625" style="6" hidden="1" customWidth="1"/>
    <col min="10" max="10" width="1.7109375" style="6" customWidth="1"/>
    <col min="11" max="11" width="6.00390625" style="80" customWidth="1"/>
    <col min="12" max="12" width="25.7109375" style="3" customWidth="1"/>
    <col min="13" max="13" width="8.421875" style="3" customWidth="1"/>
    <col min="14" max="14" width="7.421875" style="3" customWidth="1"/>
    <col min="15" max="15" width="3.8515625" style="6" customWidth="1"/>
    <col min="16" max="19" width="9.00390625" style="6" hidden="1" customWidth="1"/>
    <col min="20" max="20" width="0.13671875" style="3" customWidth="1"/>
    <col min="21" max="21" width="1.7109375" style="3" customWidth="1"/>
    <col min="22" max="22" width="6.00390625" style="80" customWidth="1"/>
    <col min="23" max="23" width="25.7109375" style="3" customWidth="1"/>
    <col min="24" max="24" width="8.421875" style="3" customWidth="1"/>
    <col min="25" max="25" width="7.421875" style="3" customWidth="1"/>
    <col min="26" max="26" width="3.8515625" style="3" customWidth="1"/>
    <col min="27" max="30" width="9.00390625" style="3" hidden="1" customWidth="1"/>
    <col min="31" max="31" width="10.7109375" style="3" customWidth="1"/>
    <col min="32" max="32" width="23.57421875" style="3" customWidth="1"/>
    <col min="33" max="33" width="10.140625" style="3" customWidth="1"/>
    <col min="34" max="34" width="7.421875" style="3" customWidth="1"/>
    <col min="35" max="35" width="10.140625" style="3" customWidth="1"/>
    <col min="36" max="36" width="3.28125" style="3" customWidth="1"/>
    <col min="37" max="37" width="9.57421875" style="161" customWidth="1"/>
    <col min="38" max="16384" width="9.140625" style="3" customWidth="1"/>
  </cols>
  <sheetData>
    <row r="1" spans="1:37" ht="15" hidden="1">
      <c r="A1" s="78"/>
      <c r="B1" s="6"/>
      <c r="AF1" s="26" t="s">
        <v>33</v>
      </c>
      <c r="AG1" s="27" t="s">
        <v>41</v>
      </c>
      <c r="AH1" s="28" t="s">
        <v>10</v>
      </c>
      <c r="AI1" s="28" t="s">
        <v>11</v>
      </c>
      <c r="AJ1" s="28"/>
      <c r="AK1" s="29"/>
    </row>
    <row r="2" spans="1:37" ht="15" hidden="1">
      <c r="A2" s="79"/>
      <c r="B2" s="6"/>
      <c r="AF2" s="30" t="str">
        <f>B19</f>
        <v>Team/School Name</v>
      </c>
      <c r="AG2" s="31">
        <f>C26</f>
        <v>0</v>
      </c>
      <c r="AH2" s="32">
        <f>IF(AG2=0,15,RANK(AG2,AG$2:AG$16,0))</f>
        <v>15</v>
      </c>
      <c r="AI2" s="33" t="str">
        <f>VLOOKUP(AH2,AJ$2:AK$16,2)</f>
        <v>15th</v>
      </c>
      <c r="AJ2" s="34">
        <v>1</v>
      </c>
      <c r="AK2" s="35" t="s">
        <v>37</v>
      </c>
    </row>
    <row r="3" spans="1:37" ht="15" hidden="1">
      <c r="A3" s="79"/>
      <c r="B3" s="6"/>
      <c r="AF3" s="30" t="str">
        <f>L19</f>
        <v>Team/School Name</v>
      </c>
      <c r="AG3" s="31">
        <f>M26</f>
        <v>0</v>
      </c>
      <c r="AH3" s="32">
        <f aca="true" t="shared" si="0" ref="AH3:AH16">IF(AG3=0,15,RANK(AG3,AG$2:AG$16,0))</f>
        <v>15</v>
      </c>
      <c r="AI3" s="33" t="str">
        <f aca="true" t="shared" si="1" ref="AI3:AI16">VLOOKUP(AH3,AJ$2:AK$16,2)</f>
        <v>15th</v>
      </c>
      <c r="AJ3" s="34">
        <v>2</v>
      </c>
      <c r="AK3" s="35" t="s">
        <v>38</v>
      </c>
    </row>
    <row r="4" spans="1:37" ht="15" hidden="1">
      <c r="A4" s="79"/>
      <c r="B4" s="6"/>
      <c r="AF4" s="30" t="str">
        <f>W19</f>
        <v>Team/School Name</v>
      </c>
      <c r="AG4" s="31">
        <f>X26</f>
        <v>0</v>
      </c>
      <c r="AH4" s="32">
        <f t="shared" si="0"/>
        <v>15</v>
      </c>
      <c r="AI4" s="33" t="str">
        <f t="shared" si="1"/>
        <v>15th</v>
      </c>
      <c r="AJ4" s="34">
        <v>3</v>
      </c>
      <c r="AK4" s="35" t="s">
        <v>39</v>
      </c>
    </row>
    <row r="5" spans="1:37" ht="15" hidden="1">
      <c r="A5" s="79"/>
      <c r="B5" s="6"/>
      <c r="AF5" s="30" t="str">
        <f>B28</f>
        <v>Team/School Name</v>
      </c>
      <c r="AG5" s="31">
        <f>C35</f>
        <v>0</v>
      </c>
      <c r="AH5" s="32">
        <f t="shared" si="0"/>
        <v>15</v>
      </c>
      <c r="AI5" s="33" t="str">
        <f t="shared" si="1"/>
        <v>15th</v>
      </c>
      <c r="AJ5" s="36">
        <v>4</v>
      </c>
      <c r="AK5" s="37" t="s">
        <v>1</v>
      </c>
    </row>
    <row r="6" spans="1:37" ht="15" hidden="1">
      <c r="A6" s="79"/>
      <c r="B6" s="6"/>
      <c r="AF6" s="30" t="str">
        <f>L28</f>
        <v>Team/School Name</v>
      </c>
      <c r="AG6" s="31">
        <f>M35</f>
        <v>0</v>
      </c>
      <c r="AH6" s="32">
        <f t="shared" si="0"/>
        <v>15</v>
      </c>
      <c r="AI6" s="33" t="str">
        <f t="shared" si="1"/>
        <v>15th</v>
      </c>
      <c r="AJ6" s="36">
        <v>5</v>
      </c>
      <c r="AK6" s="37" t="s">
        <v>2</v>
      </c>
    </row>
    <row r="7" spans="1:37" ht="15" hidden="1">
      <c r="A7" s="79"/>
      <c r="B7" s="6"/>
      <c r="AF7" s="30" t="str">
        <f>W28</f>
        <v>Team/School Name</v>
      </c>
      <c r="AG7" s="31">
        <f>X35</f>
        <v>0</v>
      </c>
      <c r="AH7" s="32">
        <f t="shared" si="0"/>
        <v>15</v>
      </c>
      <c r="AI7" s="33" t="str">
        <f t="shared" si="1"/>
        <v>15th</v>
      </c>
      <c r="AJ7" s="36">
        <v>6</v>
      </c>
      <c r="AK7" s="37" t="s">
        <v>3</v>
      </c>
    </row>
    <row r="8" spans="1:37" ht="15" hidden="1">
      <c r="A8" s="79"/>
      <c r="B8" s="6"/>
      <c r="AF8" s="30" t="str">
        <f>B37</f>
        <v>Team/School Name</v>
      </c>
      <c r="AG8" s="31">
        <f>C44</f>
        <v>0</v>
      </c>
      <c r="AH8" s="32">
        <f t="shared" si="0"/>
        <v>15</v>
      </c>
      <c r="AI8" s="33" t="str">
        <f t="shared" si="1"/>
        <v>15th</v>
      </c>
      <c r="AJ8" s="36">
        <v>7</v>
      </c>
      <c r="AK8" s="37" t="s">
        <v>4</v>
      </c>
    </row>
    <row r="9" spans="1:37" ht="15" hidden="1">
      <c r="A9" s="79"/>
      <c r="B9" s="6"/>
      <c r="AF9" s="30" t="str">
        <f>L37</f>
        <v>Team/School Name</v>
      </c>
      <c r="AG9" s="31">
        <f>M44</f>
        <v>0</v>
      </c>
      <c r="AH9" s="32">
        <f t="shared" si="0"/>
        <v>15</v>
      </c>
      <c r="AI9" s="33" t="str">
        <f t="shared" si="1"/>
        <v>15th</v>
      </c>
      <c r="AJ9" s="36">
        <v>8</v>
      </c>
      <c r="AK9" s="37" t="s">
        <v>5</v>
      </c>
    </row>
    <row r="10" spans="1:37" ht="15" hidden="1">
      <c r="A10" s="79"/>
      <c r="B10" s="6"/>
      <c r="AF10" s="30" t="str">
        <f>W37</f>
        <v>Team/School Name</v>
      </c>
      <c r="AG10" s="31">
        <f>X44</f>
        <v>0</v>
      </c>
      <c r="AH10" s="32">
        <f t="shared" si="0"/>
        <v>15</v>
      </c>
      <c r="AI10" s="33" t="str">
        <f t="shared" si="1"/>
        <v>15th</v>
      </c>
      <c r="AJ10" s="36">
        <v>9</v>
      </c>
      <c r="AK10" s="37" t="s">
        <v>6</v>
      </c>
    </row>
    <row r="11" spans="1:37" ht="15" hidden="1">
      <c r="A11" s="79"/>
      <c r="B11" s="6"/>
      <c r="AF11" s="30" t="str">
        <f>B46</f>
        <v>Team/School Name</v>
      </c>
      <c r="AG11" s="31">
        <f>C53</f>
        <v>0</v>
      </c>
      <c r="AH11" s="32">
        <f t="shared" si="0"/>
        <v>15</v>
      </c>
      <c r="AI11" s="33" t="str">
        <f t="shared" si="1"/>
        <v>15th</v>
      </c>
      <c r="AJ11" s="36">
        <v>10</v>
      </c>
      <c r="AK11" s="37" t="s">
        <v>7</v>
      </c>
    </row>
    <row r="12" spans="1:37" ht="15" hidden="1">
      <c r="A12" s="79"/>
      <c r="B12" s="6"/>
      <c r="AF12" s="30" t="str">
        <f>L46</f>
        <v>Team/School Name</v>
      </c>
      <c r="AG12" s="31">
        <f>M53</f>
        <v>0</v>
      </c>
      <c r="AH12" s="32">
        <f t="shared" si="0"/>
        <v>15</v>
      </c>
      <c r="AI12" s="33" t="str">
        <f t="shared" si="1"/>
        <v>15th</v>
      </c>
      <c r="AJ12" s="36">
        <v>11</v>
      </c>
      <c r="AK12" s="37" t="s">
        <v>8</v>
      </c>
    </row>
    <row r="13" spans="1:37" ht="15" hidden="1">
      <c r="A13" s="79"/>
      <c r="B13" s="6"/>
      <c r="AF13" s="30" t="str">
        <f>W46</f>
        <v>Team/School Name</v>
      </c>
      <c r="AG13" s="31">
        <f>X53</f>
        <v>0</v>
      </c>
      <c r="AH13" s="32">
        <f t="shared" si="0"/>
        <v>15</v>
      </c>
      <c r="AI13" s="33" t="str">
        <f t="shared" si="1"/>
        <v>15th</v>
      </c>
      <c r="AJ13" s="36">
        <v>12</v>
      </c>
      <c r="AK13" s="37" t="s">
        <v>9</v>
      </c>
    </row>
    <row r="14" spans="1:37" ht="15" hidden="1">
      <c r="A14" s="79"/>
      <c r="B14" s="6"/>
      <c r="AF14" s="30" t="str">
        <f>B55</f>
        <v>Team/School Name</v>
      </c>
      <c r="AG14" s="31">
        <f>C62</f>
        <v>0</v>
      </c>
      <c r="AH14" s="32">
        <f t="shared" si="0"/>
        <v>15</v>
      </c>
      <c r="AI14" s="33" t="str">
        <f t="shared" si="1"/>
        <v>15th</v>
      </c>
      <c r="AJ14" s="36">
        <v>13</v>
      </c>
      <c r="AK14" s="37" t="s">
        <v>0</v>
      </c>
    </row>
    <row r="15" spans="32:37" ht="15" hidden="1">
      <c r="AF15" s="30" t="str">
        <f>L55</f>
        <v>Team/School Name</v>
      </c>
      <c r="AG15" s="31">
        <f>M62</f>
        <v>0</v>
      </c>
      <c r="AH15" s="32">
        <f t="shared" si="0"/>
        <v>15</v>
      </c>
      <c r="AI15" s="33" t="str">
        <f t="shared" si="1"/>
        <v>15th</v>
      </c>
      <c r="AJ15" s="30">
        <v>14</v>
      </c>
      <c r="AK15" s="34" t="s">
        <v>72</v>
      </c>
    </row>
    <row r="16" spans="1:37" ht="15" hidden="1">
      <c r="A16" s="3"/>
      <c r="AF16" s="30" t="str">
        <f>W55</f>
        <v>Team/School Name</v>
      </c>
      <c r="AG16" s="31">
        <f>X62</f>
        <v>0</v>
      </c>
      <c r="AH16" s="32">
        <f t="shared" si="0"/>
        <v>15</v>
      </c>
      <c r="AI16" s="33" t="str">
        <f t="shared" si="1"/>
        <v>15th</v>
      </c>
      <c r="AJ16" s="30">
        <v>15</v>
      </c>
      <c r="AK16" s="34" t="s">
        <v>73</v>
      </c>
    </row>
    <row r="17" spans="1:37" ht="15">
      <c r="A17" s="85" t="s">
        <v>31</v>
      </c>
      <c r="AF17" s="6"/>
      <c r="AG17" s="162"/>
      <c r="AH17" s="163"/>
      <c r="AI17" s="164"/>
      <c r="AJ17" s="6"/>
      <c r="AK17" s="44"/>
    </row>
    <row r="19" spans="1:30" ht="12.75" customHeight="1">
      <c r="A19" s="82"/>
      <c r="B19" s="56" t="s">
        <v>53</v>
      </c>
      <c r="C19" s="58" t="s">
        <v>28</v>
      </c>
      <c r="D19" s="58" t="s">
        <v>29</v>
      </c>
      <c r="E19" s="125" t="s">
        <v>40</v>
      </c>
      <c r="F19" s="126" t="s">
        <v>25</v>
      </c>
      <c r="G19" s="126"/>
      <c r="H19" s="126" t="s">
        <v>26</v>
      </c>
      <c r="I19" s="126"/>
      <c r="J19" s="127"/>
      <c r="K19" s="82"/>
      <c r="L19" s="56" t="s">
        <v>53</v>
      </c>
      <c r="M19" s="58" t="s">
        <v>28</v>
      </c>
      <c r="N19" s="58" t="s">
        <v>29</v>
      </c>
      <c r="O19" s="125" t="s">
        <v>40</v>
      </c>
      <c r="P19" s="38" t="s">
        <v>25</v>
      </c>
      <c r="Q19" s="38"/>
      <c r="R19" s="38" t="s">
        <v>26</v>
      </c>
      <c r="S19" s="38"/>
      <c r="T19" s="11"/>
      <c r="U19" s="50"/>
      <c r="V19" s="82"/>
      <c r="W19" s="56" t="s">
        <v>53</v>
      </c>
      <c r="X19" s="58" t="s">
        <v>28</v>
      </c>
      <c r="Y19" s="58" t="s">
        <v>29</v>
      </c>
      <c r="Z19" s="125" t="s">
        <v>40</v>
      </c>
      <c r="AA19" s="38" t="s">
        <v>25</v>
      </c>
      <c r="AB19" s="38"/>
      <c r="AC19" s="38" t="s">
        <v>26</v>
      </c>
      <c r="AD19" s="38"/>
    </row>
    <row r="20" spans="1:37" s="43" customFormat="1" ht="14.25">
      <c r="A20" s="12">
        <v>201</v>
      </c>
      <c r="B20" s="57"/>
      <c r="C20" s="69">
        <v>0</v>
      </c>
      <c r="D20" s="69">
        <v>0</v>
      </c>
      <c r="E20" s="59" t="s">
        <v>45</v>
      </c>
      <c r="F20" s="128">
        <f>IF(E20="B",C20)</f>
        <v>0</v>
      </c>
      <c r="G20" s="128" t="b">
        <f>IF(E20="G",C20)</f>
        <v>0</v>
      </c>
      <c r="H20" s="129">
        <f>IF(E20="b",D20)</f>
        <v>0</v>
      </c>
      <c r="I20" s="130" t="b">
        <f>IF(E20="G",D20)</f>
        <v>0</v>
      </c>
      <c r="J20" s="131"/>
      <c r="K20" s="12">
        <v>206</v>
      </c>
      <c r="L20" s="57"/>
      <c r="M20" s="69">
        <v>0</v>
      </c>
      <c r="N20" s="69">
        <v>0</v>
      </c>
      <c r="O20" s="59" t="s">
        <v>45</v>
      </c>
      <c r="P20" s="117">
        <f>IF(O20="B",M20)</f>
        <v>0</v>
      </c>
      <c r="Q20" s="117" t="b">
        <f>IF(O20="G",M20)</f>
        <v>0</v>
      </c>
      <c r="R20" s="72">
        <f>IF(O20="b",N20)</f>
        <v>0</v>
      </c>
      <c r="S20" s="120" t="b">
        <f>IF(O20="G",N20)</f>
        <v>0</v>
      </c>
      <c r="T20" s="51"/>
      <c r="U20" s="52"/>
      <c r="V20" s="12">
        <v>211</v>
      </c>
      <c r="W20" s="57"/>
      <c r="X20" s="69">
        <v>0</v>
      </c>
      <c r="Y20" s="69">
        <v>0</v>
      </c>
      <c r="Z20" s="59" t="s">
        <v>45</v>
      </c>
      <c r="AA20" s="117">
        <f>IF(Z20="B",X20)</f>
        <v>0</v>
      </c>
      <c r="AB20" s="117" t="b">
        <f>IF(Z20="G",X20)</f>
        <v>0</v>
      </c>
      <c r="AC20" s="72">
        <f>IF(Z20="b",Y20)</f>
        <v>0</v>
      </c>
      <c r="AD20" s="120" t="b">
        <f>IF(Z20="G",Y20)</f>
        <v>0</v>
      </c>
      <c r="AK20" s="161"/>
    </row>
    <row r="21" spans="1:37" s="43" customFormat="1" ht="14.25">
      <c r="A21" s="13">
        <v>202</v>
      </c>
      <c r="B21" s="47"/>
      <c r="C21" s="70">
        <v>0</v>
      </c>
      <c r="D21" s="70">
        <v>0</v>
      </c>
      <c r="E21" s="60" t="s">
        <v>45</v>
      </c>
      <c r="F21" s="128">
        <f>IF(E21="B",C21)</f>
        <v>0</v>
      </c>
      <c r="G21" s="128" t="b">
        <f>IF(E21="G",C21)</f>
        <v>0</v>
      </c>
      <c r="H21" s="129">
        <f>IF(E21="b",D21)</f>
        <v>0</v>
      </c>
      <c r="I21" s="128" t="b">
        <f>IF(E21="G",D21)</f>
        <v>0</v>
      </c>
      <c r="J21" s="131"/>
      <c r="K21" s="13">
        <v>207</v>
      </c>
      <c r="L21" s="47"/>
      <c r="M21" s="70">
        <v>0</v>
      </c>
      <c r="N21" s="70">
        <v>0</v>
      </c>
      <c r="O21" s="60" t="s">
        <v>45</v>
      </c>
      <c r="P21" s="117">
        <f>IF(O21="B",M21)</f>
        <v>0</v>
      </c>
      <c r="Q21" s="117" t="b">
        <f>IF(O21="G",M21)</f>
        <v>0</v>
      </c>
      <c r="R21" s="72">
        <f>IF(O21="b",N21)</f>
        <v>0</v>
      </c>
      <c r="S21" s="117" t="b">
        <f>IF(O21="G",N21)</f>
        <v>0</v>
      </c>
      <c r="T21" s="39"/>
      <c r="U21" s="52"/>
      <c r="V21" s="13">
        <v>212</v>
      </c>
      <c r="W21" s="47"/>
      <c r="X21" s="70">
        <v>0</v>
      </c>
      <c r="Y21" s="70">
        <v>0</v>
      </c>
      <c r="Z21" s="60" t="s">
        <v>45</v>
      </c>
      <c r="AA21" s="117">
        <f>IF(Z21="B",X21)</f>
        <v>0</v>
      </c>
      <c r="AB21" s="117" t="b">
        <f>IF(Z21="G",X21)</f>
        <v>0</v>
      </c>
      <c r="AC21" s="72">
        <f>IF(Z21="b",Y21)</f>
        <v>0</v>
      </c>
      <c r="AD21" s="117" t="b">
        <f>IF(Z21="G",Y21)</f>
        <v>0</v>
      </c>
      <c r="AK21" s="161"/>
    </row>
    <row r="22" spans="1:37" s="43" customFormat="1" ht="14.25">
      <c r="A22" s="13">
        <v>203</v>
      </c>
      <c r="B22" s="47"/>
      <c r="C22" s="70">
        <v>0</v>
      </c>
      <c r="D22" s="70">
        <v>0</v>
      </c>
      <c r="E22" s="61" t="s">
        <v>45</v>
      </c>
      <c r="F22" s="128">
        <f>IF(E22="B",C22)</f>
        <v>0</v>
      </c>
      <c r="G22" s="128" t="b">
        <f>IF(E22="G",C22)</f>
        <v>0</v>
      </c>
      <c r="H22" s="129">
        <f>IF(E22="b",D22)</f>
        <v>0</v>
      </c>
      <c r="I22" s="128" t="b">
        <f>IF(E22="G",D22)</f>
        <v>0</v>
      </c>
      <c r="J22" s="131"/>
      <c r="K22" s="13">
        <v>208</v>
      </c>
      <c r="L22" s="47"/>
      <c r="M22" s="70">
        <v>0</v>
      </c>
      <c r="N22" s="70">
        <v>0</v>
      </c>
      <c r="O22" s="61" t="s">
        <v>45</v>
      </c>
      <c r="P22" s="117">
        <f>IF(O22="B",M22)</f>
        <v>0</v>
      </c>
      <c r="Q22" s="117" t="b">
        <f>IF(O22="G",M22)</f>
        <v>0</v>
      </c>
      <c r="R22" s="72">
        <f>IF(O22="b",N22)</f>
        <v>0</v>
      </c>
      <c r="S22" s="117" t="b">
        <f>IF(O22="G",N22)</f>
        <v>0</v>
      </c>
      <c r="T22" s="51"/>
      <c r="U22" s="52"/>
      <c r="V22" s="13">
        <v>213</v>
      </c>
      <c r="W22" s="47"/>
      <c r="X22" s="70">
        <v>0</v>
      </c>
      <c r="Y22" s="70">
        <v>0</v>
      </c>
      <c r="Z22" s="61" t="s">
        <v>45</v>
      </c>
      <c r="AA22" s="117">
        <f>IF(Z22="B",X22)</f>
        <v>0</v>
      </c>
      <c r="AB22" s="117" t="b">
        <f>IF(Z22="G",X22)</f>
        <v>0</v>
      </c>
      <c r="AC22" s="72">
        <f>IF(Z22="b",Y22)</f>
        <v>0</v>
      </c>
      <c r="AD22" s="117" t="b">
        <f>IF(Z22="G",Y22)</f>
        <v>0</v>
      </c>
      <c r="AK22" s="161"/>
    </row>
    <row r="23" spans="1:37" s="43" customFormat="1" ht="14.25">
      <c r="A23" s="63">
        <v>204</v>
      </c>
      <c r="B23" s="48"/>
      <c r="C23" s="123">
        <v>0</v>
      </c>
      <c r="D23" s="123">
        <v>0</v>
      </c>
      <c r="E23" s="132" t="s">
        <v>46</v>
      </c>
      <c r="F23" s="128" t="b">
        <f>IF(E23="B",C23)</f>
        <v>0</v>
      </c>
      <c r="G23" s="128">
        <f>IF(E23="G",C23)</f>
        <v>0</v>
      </c>
      <c r="H23" s="129" t="b">
        <f>IF(E23="b",D23)</f>
        <v>0</v>
      </c>
      <c r="I23" s="128">
        <f>IF(E23="G",D23)</f>
        <v>0</v>
      </c>
      <c r="J23" s="131"/>
      <c r="K23" s="63">
        <v>209</v>
      </c>
      <c r="L23" s="48"/>
      <c r="M23" s="123">
        <v>0</v>
      </c>
      <c r="N23" s="123">
        <v>0</v>
      </c>
      <c r="O23" s="132" t="s">
        <v>46</v>
      </c>
      <c r="P23" s="117" t="b">
        <f>IF(O23="B",M23)</f>
        <v>0</v>
      </c>
      <c r="Q23" s="117">
        <f>IF(O23="G",M23)</f>
        <v>0</v>
      </c>
      <c r="R23" s="72" t="b">
        <f>IF(O23="b",N23)</f>
        <v>0</v>
      </c>
      <c r="S23" s="117">
        <f>IF(O23="G",N23)</f>
        <v>0</v>
      </c>
      <c r="T23" s="53"/>
      <c r="U23" s="52"/>
      <c r="V23" s="63">
        <v>214</v>
      </c>
      <c r="W23" s="48"/>
      <c r="X23" s="123">
        <v>0</v>
      </c>
      <c r="Y23" s="123">
        <v>0</v>
      </c>
      <c r="Z23" s="132" t="s">
        <v>46</v>
      </c>
      <c r="AA23" s="117" t="b">
        <f>IF(Z23="B",X23)</f>
        <v>0</v>
      </c>
      <c r="AB23" s="117">
        <f>IF(Z23="G",X23)</f>
        <v>0</v>
      </c>
      <c r="AC23" s="72" t="b">
        <f>IF(Z23="b",Y23)</f>
        <v>0</v>
      </c>
      <c r="AD23" s="117">
        <f>IF(Z23="G",Y23)</f>
        <v>0</v>
      </c>
      <c r="AK23" s="161"/>
    </row>
    <row r="24" spans="2:30" ht="14.25">
      <c r="B24" s="49" t="s">
        <v>32</v>
      </c>
      <c r="C24" s="71">
        <f>F25+G25</f>
        <v>0</v>
      </c>
      <c r="D24" s="71">
        <f>H25+I25</f>
        <v>0</v>
      </c>
      <c r="F24" s="118">
        <f>COUNTIF(E20:E23,"B")</f>
        <v>3</v>
      </c>
      <c r="G24" s="117">
        <f>COUNTIF(E20:E23,"G")</f>
        <v>1</v>
      </c>
      <c r="H24" s="73">
        <f>COUNTIF(E20:E23,"B")</f>
        <v>3</v>
      </c>
      <c r="I24" s="118">
        <f>COUNTIF(E20:E23,"G")</f>
        <v>1</v>
      </c>
      <c r="L24" s="49" t="s">
        <v>32</v>
      </c>
      <c r="M24" s="71">
        <f>P25+Q25</f>
        <v>0</v>
      </c>
      <c r="N24" s="71">
        <f>R25+S25</f>
        <v>0</v>
      </c>
      <c r="O24" s="44"/>
      <c r="P24" s="118">
        <f>COUNTIF(O20:O23,"B")</f>
        <v>3</v>
      </c>
      <c r="Q24" s="117">
        <f>COUNTIF(O20:O23,"G")</f>
        <v>1</v>
      </c>
      <c r="R24" s="73">
        <f>COUNTIF(O20:O23,"B")</f>
        <v>3</v>
      </c>
      <c r="S24" s="118">
        <f>COUNTIF(O20:O23,"G")</f>
        <v>1</v>
      </c>
      <c r="T24" s="6"/>
      <c r="U24" s="6"/>
      <c r="W24" s="49" t="s">
        <v>32</v>
      </c>
      <c r="X24" s="71">
        <f>AA25+AB25</f>
        <v>0</v>
      </c>
      <c r="Y24" s="71">
        <f>AC25+AD25</f>
        <v>0</v>
      </c>
      <c r="Z24" s="44"/>
      <c r="AA24" s="118">
        <f>COUNTIF(Z20:Z23,"B")</f>
        <v>3</v>
      </c>
      <c r="AB24" s="117">
        <f>COUNTIF(Z20:Z23,"G")</f>
        <v>1</v>
      </c>
      <c r="AC24" s="73">
        <f>COUNTIF(Z20:Z23,"B")</f>
        <v>3</v>
      </c>
      <c r="AD24" s="118">
        <f>COUNTIF(Z20:Z23,"G")</f>
        <v>1</v>
      </c>
    </row>
    <row r="25" spans="1:30" ht="14.25">
      <c r="A25" s="63">
        <v>205</v>
      </c>
      <c r="B25" s="121" t="s">
        <v>50</v>
      </c>
      <c r="C25" s="124">
        <v>0</v>
      </c>
      <c r="D25" s="75"/>
      <c r="F25" s="119">
        <f>IF(F24=1,SUM(F20:F23),IF(F24=2,SUM(F20:F23),IF(F24=3,((SUM(F20:F23)-MIN(F20:F23))))))</f>
        <v>0</v>
      </c>
      <c r="G25" s="119">
        <f>IF(G24=1,SUM(G20:G23),IF(G24=2,SUM(G20:G23),IF(G24=3,((SUM(G20:G23)-MIN(G20:G23))))))</f>
        <v>0</v>
      </c>
      <c r="H25" s="74">
        <f>IF(H24=1,SUM(H20:H23),IF(H24=2,SUM(H20:H23),IF(H24=3,((SUM(H20:H23)-MIN(H20:H23))))))</f>
        <v>0</v>
      </c>
      <c r="I25" s="119">
        <f>IF(I24=1,SUM(I20:I23),IF(I24=2,SUM(I20:I23),IF(I24=3,((SUM(I20:I23)-MIN(I20:I23))))))</f>
        <v>0</v>
      </c>
      <c r="K25" s="63">
        <v>210</v>
      </c>
      <c r="L25" s="121" t="s">
        <v>50</v>
      </c>
      <c r="M25" s="124">
        <v>0</v>
      </c>
      <c r="N25" s="75"/>
      <c r="O25" s="44"/>
      <c r="P25" s="119">
        <f>IF(P24=1,SUM(P20:P23),IF(P24=2,SUM(P20:P23),IF(P24=3,((SUM(P20:P23)-MIN(P20:P23))))))</f>
        <v>0</v>
      </c>
      <c r="Q25" s="119">
        <f>IF(Q24=1,SUM(Q20:Q23),IF(Q24=2,SUM(Q20:Q23),IF(Q24=3,((SUM(Q20:Q23)-MIN(Q20:Q23))))))</f>
        <v>0</v>
      </c>
      <c r="R25" s="74">
        <f>IF(R24=1,SUM(R20:R23),IF(R24=2,SUM(R20:R23),IF(R24=3,((SUM(R20:R23)-MIN(R20:R23))))))</f>
        <v>0</v>
      </c>
      <c r="S25" s="119">
        <f>IF(S24=1,SUM(S20:S23),IF(S24=2,SUM(S20:S23),IF(S24=3,((SUM(S20:S23)-MIN(S20:S23))))))</f>
        <v>0</v>
      </c>
      <c r="T25" s="6"/>
      <c r="U25" s="6"/>
      <c r="V25" s="63">
        <v>215</v>
      </c>
      <c r="W25" s="121" t="s">
        <v>50</v>
      </c>
      <c r="X25" s="124">
        <v>0</v>
      </c>
      <c r="Y25" s="75"/>
      <c r="Z25" s="44"/>
      <c r="AA25" s="119">
        <f>IF(AA24=1,SUM(AA20:AA23),IF(AA24=2,SUM(AA20:AA23),IF(AA24=3,((SUM(AA20:AA23)-MIN(AA20:AA23))))))</f>
        <v>0</v>
      </c>
      <c r="AB25" s="119">
        <f>IF(AB24=1,SUM(AB20:AB23),IF(AB24=2,SUM(AB20:AB23),IF(AB24=3,((SUM(AB20:AB23)-MIN(AB20:AB23))))))</f>
        <v>0</v>
      </c>
      <c r="AC25" s="74">
        <f>IF(AC24=1,SUM(AC20:AC23),IF(AC24=2,SUM(AC20:AC23),IF(AC24=3,((SUM(AC20:AC23)-MIN(AC20:AC23))))))</f>
        <v>0</v>
      </c>
      <c r="AD25" s="119">
        <f>IF(AD24=1,SUM(AD20:AD23),IF(AD24=2,SUM(AD20:AD23),IF(AD24=3,((SUM(AD20:AD23)-MIN(AD20:AD23))))))</f>
        <v>0</v>
      </c>
    </row>
    <row r="26" spans="2:25" ht="14.25">
      <c r="B26" s="9" t="s">
        <v>34</v>
      </c>
      <c r="C26" s="150">
        <f>C24+D24+C25</f>
        <v>0</v>
      </c>
      <c r="D26" s="154" t="str">
        <f>AI2</f>
        <v>15th</v>
      </c>
      <c r="L26" s="9" t="s">
        <v>34</v>
      </c>
      <c r="M26" s="150">
        <f>M24+N24+M25</f>
        <v>0</v>
      </c>
      <c r="N26" s="154" t="str">
        <f>AI3</f>
        <v>15th</v>
      </c>
      <c r="O26" s="41"/>
      <c r="P26" s="41"/>
      <c r="Q26" s="41"/>
      <c r="R26" s="41"/>
      <c r="S26" s="6" t="s">
        <v>43</v>
      </c>
      <c r="T26" s="6"/>
      <c r="U26" s="6"/>
      <c r="W26" s="9" t="s">
        <v>34</v>
      </c>
      <c r="X26" s="150">
        <f>X24+Y24+X25</f>
        <v>0</v>
      </c>
      <c r="Y26" s="154" t="str">
        <f>AI4</f>
        <v>15th</v>
      </c>
    </row>
    <row r="27" spans="2:30" ht="14.25">
      <c r="B27" s="133"/>
      <c r="C27" s="6"/>
      <c r="D27" s="6"/>
      <c r="L27" s="42"/>
      <c r="M27" s="6"/>
      <c r="N27" s="6"/>
      <c r="T27" s="6"/>
      <c r="U27" s="6"/>
      <c r="W27" s="42"/>
      <c r="X27" s="6"/>
      <c r="Y27" s="6"/>
      <c r="AB27" s="42"/>
      <c r="AC27" s="6"/>
      <c r="AD27" s="6"/>
    </row>
    <row r="28" spans="1:30" ht="12.75" customHeight="1">
      <c r="A28" s="82"/>
      <c r="B28" s="56" t="s">
        <v>53</v>
      </c>
      <c r="C28" s="58" t="s">
        <v>28</v>
      </c>
      <c r="D28" s="58" t="s">
        <v>29</v>
      </c>
      <c r="E28" s="125" t="s">
        <v>40</v>
      </c>
      <c r="F28" s="38" t="s">
        <v>25</v>
      </c>
      <c r="G28" s="38"/>
      <c r="H28" s="38" t="s">
        <v>26</v>
      </c>
      <c r="I28" s="38"/>
      <c r="K28" s="82"/>
      <c r="L28" s="56" t="s">
        <v>53</v>
      </c>
      <c r="M28" s="58" t="s">
        <v>28</v>
      </c>
      <c r="N28" s="58" t="s">
        <v>29</v>
      </c>
      <c r="O28" s="125" t="s">
        <v>40</v>
      </c>
      <c r="P28" s="38" t="s">
        <v>25</v>
      </c>
      <c r="Q28" s="38"/>
      <c r="R28" s="38" t="s">
        <v>26</v>
      </c>
      <c r="S28" s="38"/>
      <c r="T28" s="11"/>
      <c r="U28" s="50"/>
      <c r="V28" s="82"/>
      <c r="W28" s="56" t="s">
        <v>53</v>
      </c>
      <c r="X28" s="58" t="s">
        <v>28</v>
      </c>
      <c r="Y28" s="58" t="s">
        <v>29</v>
      </c>
      <c r="Z28" s="125" t="s">
        <v>40</v>
      </c>
      <c r="AA28" s="38" t="s">
        <v>25</v>
      </c>
      <c r="AB28" s="38"/>
      <c r="AC28" s="38" t="s">
        <v>26</v>
      </c>
      <c r="AD28" s="38"/>
    </row>
    <row r="29" spans="1:30" ht="14.25">
      <c r="A29" s="12">
        <v>216</v>
      </c>
      <c r="B29" s="57"/>
      <c r="C29" s="69">
        <v>0</v>
      </c>
      <c r="D29" s="69">
        <v>0</v>
      </c>
      <c r="E29" s="59" t="s">
        <v>45</v>
      </c>
      <c r="F29" s="117">
        <f>IF(E29="B",C29)</f>
        <v>0</v>
      </c>
      <c r="G29" s="117" t="b">
        <f>IF(E29="G",C29)</f>
        <v>0</v>
      </c>
      <c r="H29" s="72">
        <f>IF(E29="b",D29)</f>
        <v>0</v>
      </c>
      <c r="I29" s="120" t="b">
        <f>IF(E29="G",D29)</f>
        <v>0</v>
      </c>
      <c r="J29" s="54"/>
      <c r="K29" s="12">
        <v>221</v>
      </c>
      <c r="L29" s="57"/>
      <c r="M29" s="69">
        <v>0</v>
      </c>
      <c r="N29" s="69">
        <v>0</v>
      </c>
      <c r="O29" s="59" t="s">
        <v>45</v>
      </c>
      <c r="P29" s="117">
        <f>IF(O29="B",M29)</f>
        <v>0</v>
      </c>
      <c r="Q29" s="117" t="b">
        <f>IF(O29="G",M29)</f>
        <v>0</v>
      </c>
      <c r="R29" s="72">
        <f>IF(O29="b",N29)</f>
        <v>0</v>
      </c>
      <c r="S29" s="120" t="b">
        <f>IF(O29="G",N29)</f>
        <v>0</v>
      </c>
      <c r="T29" s="6"/>
      <c r="U29" s="6"/>
      <c r="V29" s="12">
        <v>226</v>
      </c>
      <c r="W29" s="57"/>
      <c r="X29" s="69">
        <v>0</v>
      </c>
      <c r="Y29" s="69">
        <v>0</v>
      </c>
      <c r="Z29" s="59" t="s">
        <v>45</v>
      </c>
      <c r="AA29" s="117">
        <f>IF(Z29="B",X29)</f>
        <v>0</v>
      </c>
      <c r="AB29" s="117" t="b">
        <f>IF(Z29="G",X29)</f>
        <v>0</v>
      </c>
      <c r="AC29" s="72">
        <f>IF(Z29="b",Y29)</f>
        <v>0</v>
      </c>
      <c r="AD29" s="120" t="b">
        <f>IF(Z29="G",Y29)</f>
        <v>0</v>
      </c>
    </row>
    <row r="30" spans="1:30" ht="14.25">
      <c r="A30" s="13">
        <v>217</v>
      </c>
      <c r="B30" s="47"/>
      <c r="C30" s="70">
        <v>0</v>
      </c>
      <c r="D30" s="70">
        <v>0</v>
      </c>
      <c r="E30" s="60" t="s">
        <v>45</v>
      </c>
      <c r="F30" s="117">
        <f>IF(E30="B",C30)</f>
        <v>0</v>
      </c>
      <c r="G30" s="117" t="b">
        <f>IF(E30="G",C30)</f>
        <v>0</v>
      </c>
      <c r="H30" s="72">
        <f>IF(E30="b",D30)</f>
        <v>0</v>
      </c>
      <c r="I30" s="117" t="b">
        <f>IF(E30="G",D30)</f>
        <v>0</v>
      </c>
      <c r="J30" s="54"/>
      <c r="K30" s="13">
        <v>222</v>
      </c>
      <c r="L30" s="47"/>
      <c r="M30" s="70">
        <v>0</v>
      </c>
      <c r="N30" s="70">
        <v>0</v>
      </c>
      <c r="O30" s="60" t="s">
        <v>45</v>
      </c>
      <c r="P30" s="117">
        <f>IF(O30="B",M30)</f>
        <v>0</v>
      </c>
      <c r="Q30" s="117" t="b">
        <f>IF(O30="G",M30)</f>
        <v>0</v>
      </c>
      <c r="R30" s="72">
        <f>IF(O30="b",N30)</f>
        <v>0</v>
      </c>
      <c r="S30" s="117" t="b">
        <f>IF(O30="G",N30)</f>
        <v>0</v>
      </c>
      <c r="T30" s="6"/>
      <c r="U30" s="6"/>
      <c r="V30" s="13">
        <v>227</v>
      </c>
      <c r="W30" s="47"/>
      <c r="X30" s="70">
        <v>0</v>
      </c>
      <c r="Y30" s="70">
        <v>0</v>
      </c>
      <c r="Z30" s="60" t="s">
        <v>45</v>
      </c>
      <c r="AA30" s="117">
        <f>IF(Z30="B",X30)</f>
        <v>0</v>
      </c>
      <c r="AB30" s="117" t="b">
        <f>IF(Z30="G",X30)</f>
        <v>0</v>
      </c>
      <c r="AC30" s="72">
        <f>IF(Z30="b",Y30)</f>
        <v>0</v>
      </c>
      <c r="AD30" s="117" t="b">
        <f>IF(Z30="G",Y30)</f>
        <v>0</v>
      </c>
    </row>
    <row r="31" spans="1:30" ht="14.25">
      <c r="A31" s="13">
        <v>218</v>
      </c>
      <c r="B31" s="47"/>
      <c r="C31" s="70">
        <v>0</v>
      </c>
      <c r="D31" s="70">
        <v>0</v>
      </c>
      <c r="E31" s="61" t="s">
        <v>45</v>
      </c>
      <c r="F31" s="117">
        <f>IF(E31="B",C31)</f>
        <v>0</v>
      </c>
      <c r="G31" s="117" t="b">
        <f>IF(E31="G",C31)</f>
        <v>0</v>
      </c>
      <c r="H31" s="72">
        <f>IF(E31="b",D31)</f>
        <v>0</v>
      </c>
      <c r="I31" s="117" t="b">
        <f>IF(E31="G",D31)</f>
        <v>0</v>
      </c>
      <c r="J31" s="54"/>
      <c r="K31" s="13">
        <v>223</v>
      </c>
      <c r="L31" s="47"/>
      <c r="M31" s="70">
        <v>0</v>
      </c>
      <c r="N31" s="70">
        <v>0</v>
      </c>
      <c r="O31" s="61" t="s">
        <v>45</v>
      </c>
      <c r="P31" s="117">
        <f>IF(O31="B",M31)</f>
        <v>0</v>
      </c>
      <c r="Q31" s="117" t="b">
        <f>IF(O31="G",M31)</f>
        <v>0</v>
      </c>
      <c r="R31" s="72">
        <f>IF(O31="b",N31)</f>
        <v>0</v>
      </c>
      <c r="S31" s="117" t="b">
        <f>IF(O31="G",N31)</f>
        <v>0</v>
      </c>
      <c r="T31" s="6"/>
      <c r="U31" s="6"/>
      <c r="V31" s="13">
        <v>228</v>
      </c>
      <c r="W31" s="47"/>
      <c r="X31" s="70">
        <v>0</v>
      </c>
      <c r="Y31" s="70">
        <v>0</v>
      </c>
      <c r="Z31" s="61" t="s">
        <v>45</v>
      </c>
      <c r="AA31" s="117">
        <f>IF(Z31="B",X31)</f>
        <v>0</v>
      </c>
      <c r="AB31" s="117" t="b">
        <f>IF(Z31="G",X31)</f>
        <v>0</v>
      </c>
      <c r="AC31" s="72">
        <f>IF(Z31="b",Y31)</f>
        <v>0</v>
      </c>
      <c r="AD31" s="117" t="b">
        <f>IF(Z31="G",Y31)</f>
        <v>0</v>
      </c>
    </row>
    <row r="32" spans="1:30" ht="14.25">
      <c r="A32" s="63">
        <v>219</v>
      </c>
      <c r="B32" s="48"/>
      <c r="C32" s="123">
        <v>0</v>
      </c>
      <c r="D32" s="123">
        <v>0</v>
      </c>
      <c r="E32" s="132" t="s">
        <v>46</v>
      </c>
      <c r="F32" s="117" t="b">
        <f>IF(E32="B",C32)</f>
        <v>0</v>
      </c>
      <c r="G32" s="117">
        <f>IF(E32="G",C32)</f>
        <v>0</v>
      </c>
      <c r="H32" s="72" t="b">
        <f>IF(E32="b",D32)</f>
        <v>0</v>
      </c>
      <c r="I32" s="117">
        <f>IF(E32="G",D32)</f>
        <v>0</v>
      </c>
      <c r="J32" s="54"/>
      <c r="K32" s="63">
        <v>224</v>
      </c>
      <c r="L32" s="48"/>
      <c r="M32" s="123">
        <v>0</v>
      </c>
      <c r="N32" s="123">
        <v>0</v>
      </c>
      <c r="O32" s="132" t="s">
        <v>46</v>
      </c>
      <c r="P32" s="117" t="b">
        <f>IF(O32="B",M32)</f>
        <v>0</v>
      </c>
      <c r="Q32" s="117">
        <f>IF(O32="G",M32)</f>
        <v>0</v>
      </c>
      <c r="R32" s="72" t="b">
        <f>IF(O32="b",N32)</f>
        <v>0</v>
      </c>
      <c r="S32" s="117">
        <f>IF(O32="G",N32)</f>
        <v>0</v>
      </c>
      <c r="T32" s="6"/>
      <c r="U32" s="6"/>
      <c r="V32" s="63">
        <v>229</v>
      </c>
      <c r="W32" s="48"/>
      <c r="X32" s="123">
        <v>0</v>
      </c>
      <c r="Y32" s="123">
        <v>0</v>
      </c>
      <c r="Z32" s="132" t="s">
        <v>46</v>
      </c>
      <c r="AA32" s="117" t="b">
        <f>IF(Z32="B",X32)</f>
        <v>0</v>
      </c>
      <c r="AB32" s="117">
        <f>IF(Z32="G",X32)</f>
        <v>0</v>
      </c>
      <c r="AC32" s="72" t="b">
        <f>IF(Z32="b",Y32)</f>
        <v>0</v>
      </c>
      <c r="AD32" s="117">
        <f>IF(Z32="G",Y32)</f>
        <v>0</v>
      </c>
    </row>
    <row r="33" spans="2:30" ht="14.25">
      <c r="B33" s="49" t="s">
        <v>32</v>
      </c>
      <c r="C33" s="71">
        <f>F34+G34</f>
        <v>0</v>
      </c>
      <c r="D33" s="71">
        <f>H34+I34</f>
        <v>0</v>
      </c>
      <c r="F33" s="118">
        <f>COUNTIF(E29:E32,"B")</f>
        <v>3</v>
      </c>
      <c r="G33" s="117">
        <f>COUNTIF(E29:E32,"G")</f>
        <v>1</v>
      </c>
      <c r="H33" s="73">
        <f>COUNTIF(E29:E32,"B")</f>
        <v>3</v>
      </c>
      <c r="I33" s="118">
        <f>COUNTIF(E29:E32,"G")</f>
        <v>1</v>
      </c>
      <c r="J33" s="10"/>
      <c r="L33" s="49" t="s">
        <v>32</v>
      </c>
      <c r="M33" s="71">
        <f>P34+Q34</f>
        <v>0</v>
      </c>
      <c r="N33" s="71">
        <f>R34+S34</f>
        <v>0</v>
      </c>
      <c r="O33" s="44"/>
      <c r="P33" s="118">
        <f>COUNTIF(O29:O32,"B")</f>
        <v>3</v>
      </c>
      <c r="Q33" s="117">
        <f>COUNTIF(O29:O32,"G")</f>
        <v>1</v>
      </c>
      <c r="R33" s="73">
        <f>COUNTIF(O29:O32,"B")</f>
        <v>3</v>
      </c>
      <c r="S33" s="118">
        <f>COUNTIF(O29:O32,"G")</f>
        <v>1</v>
      </c>
      <c r="T33" s="6"/>
      <c r="U33" s="6"/>
      <c r="W33" s="49" t="s">
        <v>32</v>
      </c>
      <c r="X33" s="71">
        <f>AA34+AB34</f>
        <v>0</v>
      </c>
      <c r="Y33" s="71">
        <f>AC34+AD34</f>
        <v>0</v>
      </c>
      <c r="Z33" s="44"/>
      <c r="AA33" s="118">
        <f>COUNTIF(Z29:Z32,"B")</f>
        <v>3</v>
      </c>
      <c r="AB33" s="117">
        <f>COUNTIF(Z29:Z32,"G")</f>
        <v>1</v>
      </c>
      <c r="AC33" s="73">
        <f>COUNTIF(Z29:Z32,"B")</f>
        <v>3</v>
      </c>
      <c r="AD33" s="118">
        <f>COUNTIF(Z29:Z32,"G")</f>
        <v>1</v>
      </c>
    </row>
    <row r="34" spans="1:30" ht="14.25">
      <c r="A34" s="63">
        <v>220</v>
      </c>
      <c r="B34" s="121" t="s">
        <v>50</v>
      </c>
      <c r="C34" s="124">
        <v>0</v>
      </c>
      <c r="D34" s="75"/>
      <c r="F34" s="119">
        <f>IF(F33=1,SUM(F29:F32),IF(F33=2,SUM(F29:F32),IF(F33=3,((SUM(F29:F32)-MIN(F29:F32))))))</f>
        <v>0</v>
      </c>
      <c r="G34" s="119">
        <f>IF(G33=1,SUM(G29:G32),IF(G33=2,SUM(G29:G32),IF(G33=3,((SUM(G29:G32)-MIN(G29:G32))))))</f>
        <v>0</v>
      </c>
      <c r="H34" s="74">
        <f>IF(H33=1,SUM(H29:H32),IF(H33=2,SUM(H29:H32),IF(H33=3,((SUM(H29:H32)-MIN(H29:H32))))))</f>
        <v>0</v>
      </c>
      <c r="I34" s="119">
        <f>IF(I33=1,SUM(I29:I32),IF(I33=2,SUM(I29:I32),IF(I33=3,((SUM(I29:I32)-MIN(I29:I32))))))</f>
        <v>0</v>
      </c>
      <c r="K34" s="63">
        <v>225</v>
      </c>
      <c r="L34" s="121" t="s">
        <v>50</v>
      </c>
      <c r="M34" s="124">
        <v>0</v>
      </c>
      <c r="N34" s="75"/>
      <c r="O34" s="44"/>
      <c r="P34" s="119">
        <f>IF(P33=1,SUM(P29:P32),IF(P33=2,SUM(P29:P32),IF(P33=3,((SUM(P29:P32)-MIN(P29:P32))))))</f>
        <v>0</v>
      </c>
      <c r="Q34" s="119">
        <f>IF(Q33=1,SUM(Q29:Q32),IF(Q33=2,SUM(Q29:Q32),IF(Q33=3,((SUM(Q29:Q32)-MIN(Q29:Q32))))))</f>
        <v>0</v>
      </c>
      <c r="R34" s="74">
        <f>IF(R33=1,SUM(R29:R32),IF(R33=2,SUM(R29:R32),IF(R33=3,((SUM(R29:R32)-MIN(R29:R32))))))</f>
        <v>0</v>
      </c>
      <c r="S34" s="119">
        <f>IF(S33=1,SUM(S29:S32),IF(S33=2,SUM(S29:S32),IF(S33=3,((SUM(S29:S32)-MIN(S29:S32))))))</f>
        <v>0</v>
      </c>
      <c r="T34" s="6"/>
      <c r="U34" s="6"/>
      <c r="V34" s="63">
        <v>230</v>
      </c>
      <c r="W34" s="121" t="s">
        <v>50</v>
      </c>
      <c r="X34" s="124">
        <v>0</v>
      </c>
      <c r="Y34" s="75"/>
      <c r="Z34" s="44"/>
      <c r="AA34" s="119">
        <f>IF(AA33=1,SUM(AA29:AA32),IF(AA33=2,SUM(AA29:AA32),IF(AA33=3,((SUM(AA29:AA32)-MIN(AA29:AA32))))))</f>
        <v>0</v>
      </c>
      <c r="AB34" s="119">
        <f>IF(AB33=1,SUM(AB29:AB32),IF(AB33=2,SUM(AB29:AB32),IF(AB33=3,((SUM(AB29:AB32)-MIN(AB29:AB32))))))</f>
        <v>0</v>
      </c>
      <c r="AC34" s="74">
        <f>IF(AC33=1,SUM(AC29:AC32),IF(AC33=2,SUM(AC29:AC32),IF(AC33=3,((SUM(AC29:AC32)-MIN(AC29:AC32))))))</f>
        <v>0</v>
      </c>
      <c r="AD34" s="119">
        <f>IF(AD33=1,SUM(AD29:AD32),IF(AD33=2,SUM(AD29:AD32),IF(AD33=3,((SUM(AD29:AD32)-MIN(AD29:AD32))))))</f>
        <v>0</v>
      </c>
    </row>
    <row r="35" spans="1:30" ht="14.25">
      <c r="A35" s="67"/>
      <c r="B35" s="9" t="s">
        <v>34</v>
      </c>
      <c r="C35" s="150">
        <f>C33+D33+C34</f>
        <v>0</v>
      </c>
      <c r="D35" s="154" t="str">
        <f>AI5</f>
        <v>15th</v>
      </c>
      <c r="K35" s="67"/>
      <c r="L35" s="9" t="s">
        <v>34</v>
      </c>
      <c r="M35" s="150">
        <f>M33+N33+M34</f>
        <v>0</v>
      </c>
      <c r="N35" s="154" t="str">
        <f>AI6</f>
        <v>15th</v>
      </c>
      <c r="O35" s="44"/>
      <c r="P35" s="40"/>
      <c r="Q35" s="40"/>
      <c r="R35" s="40"/>
      <c r="S35" s="40"/>
      <c r="T35" s="6"/>
      <c r="U35" s="6"/>
      <c r="V35" s="67"/>
      <c r="W35" s="9" t="s">
        <v>34</v>
      </c>
      <c r="X35" s="150">
        <f>X33+Y33+X34</f>
        <v>0</v>
      </c>
      <c r="Y35" s="154" t="str">
        <f>AI7</f>
        <v>15th</v>
      </c>
      <c r="Z35" s="44"/>
      <c r="AA35" s="40"/>
      <c r="AB35" s="40"/>
      <c r="AC35" s="40"/>
      <c r="AD35" s="40"/>
    </row>
    <row r="37" spans="1:30" ht="12.75" customHeight="1">
      <c r="A37" s="82"/>
      <c r="B37" s="56" t="s">
        <v>53</v>
      </c>
      <c r="C37" s="58" t="s">
        <v>28</v>
      </c>
      <c r="D37" s="58" t="s">
        <v>29</v>
      </c>
      <c r="E37" s="125" t="s">
        <v>40</v>
      </c>
      <c r="F37" s="38" t="s">
        <v>25</v>
      </c>
      <c r="G37" s="38"/>
      <c r="H37" s="38" t="s">
        <v>26</v>
      </c>
      <c r="I37" s="38"/>
      <c r="K37" s="82"/>
      <c r="L37" s="56" t="s">
        <v>53</v>
      </c>
      <c r="M37" s="58" t="s">
        <v>28</v>
      </c>
      <c r="N37" s="58" t="s">
        <v>29</v>
      </c>
      <c r="O37" s="125" t="s">
        <v>40</v>
      </c>
      <c r="P37" s="38" t="s">
        <v>25</v>
      </c>
      <c r="Q37" s="38"/>
      <c r="R37" s="38" t="s">
        <v>26</v>
      </c>
      <c r="S37" s="38"/>
      <c r="V37" s="82"/>
      <c r="W37" s="56" t="s">
        <v>53</v>
      </c>
      <c r="X37" s="58" t="s">
        <v>28</v>
      </c>
      <c r="Y37" s="58" t="s">
        <v>29</v>
      </c>
      <c r="Z37" s="125" t="s">
        <v>40</v>
      </c>
      <c r="AA37" s="38" t="s">
        <v>25</v>
      </c>
      <c r="AB37" s="38"/>
      <c r="AC37" s="38" t="s">
        <v>26</v>
      </c>
      <c r="AD37" s="38"/>
    </row>
    <row r="38" spans="1:37" s="43" customFormat="1" ht="14.25">
      <c r="A38" s="12">
        <v>231</v>
      </c>
      <c r="B38" s="57"/>
      <c r="C38" s="69">
        <v>0</v>
      </c>
      <c r="D38" s="69">
        <v>0</v>
      </c>
      <c r="E38" s="59" t="s">
        <v>45</v>
      </c>
      <c r="F38" s="117">
        <f>IF(E38="B",C38)</f>
        <v>0</v>
      </c>
      <c r="G38" s="117" t="b">
        <f>IF(E38="G",C38)</f>
        <v>0</v>
      </c>
      <c r="H38" s="72">
        <f>IF(E38="b",D38)</f>
        <v>0</v>
      </c>
      <c r="I38" s="120" t="b">
        <f>IF(E38="G",D38)</f>
        <v>0</v>
      </c>
      <c r="J38" s="39"/>
      <c r="K38" s="12">
        <v>236</v>
      </c>
      <c r="L38" s="57"/>
      <c r="M38" s="69">
        <v>0</v>
      </c>
      <c r="N38" s="69">
        <v>0</v>
      </c>
      <c r="O38" s="59" t="s">
        <v>45</v>
      </c>
      <c r="P38" s="117">
        <f>IF(O38="B",M38)</f>
        <v>0</v>
      </c>
      <c r="Q38" s="117" t="b">
        <f>IF(O38="G",M38)</f>
        <v>0</v>
      </c>
      <c r="R38" s="72">
        <f>IF(O38="b",N38)</f>
        <v>0</v>
      </c>
      <c r="S38" s="120" t="b">
        <f>IF(O38="G",N38)</f>
        <v>0</v>
      </c>
      <c r="V38" s="12">
        <v>241</v>
      </c>
      <c r="W38" s="57"/>
      <c r="X38" s="69">
        <v>0</v>
      </c>
      <c r="Y38" s="69">
        <v>0</v>
      </c>
      <c r="Z38" s="59" t="s">
        <v>45</v>
      </c>
      <c r="AA38" s="117">
        <f>IF(Z38="B",X38)</f>
        <v>0</v>
      </c>
      <c r="AB38" s="117" t="b">
        <f>IF(Z38="G",X38)</f>
        <v>0</v>
      </c>
      <c r="AC38" s="72">
        <f>IF(Z38="b",Y38)</f>
        <v>0</v>
      </c>
      <c r="AD38" s="120" t="b">
        <f>IF(Z38="G",Y38)</f>
        <v>0</v>
      </c>
      <c r="AK38" s="161"/>
    </row>
    <row r="39" spans="1:37" s="43" customFormat="1" ht="14.25">
      <c r="A39" s="13">
        <v>232</v>
      </c>
      <c r="B39" s="47"/>
      <c r="C39" s="70">
        <v>0</v>
      </c>
      <c r="D39" s="70">
        <v>0</v>
      </c>
      <c r="E39" s="60" t="s">
        <v>45</v>
      </c>
      <c r="F39" s="117">
        <f>IF(E39="B",C39)</f>
        <v>0</v>
      </c>
      <c r="G39" s="117" t="b">
        <f>IF(E39="G",C39)</f>
        <v>0</v>
      </c>
      <c r="H39" s="72">
        <f>IF(E39="b",D39)</f>
        <v>0</v>
      </c>
      <c r="I39" s="117" t="b">
        <f>IF(E39="G",D39)</f>
        <v>0</v>
      </c>
      <c r="J39" s="39"/>
      <c r="K39" s="13">
        <v>237</v>
      </c>
      <c r="L39" s="47"/>
      <c r="M39" s="70">
        <v>0</v>
      </c>
      <c r="N39" s="70">
        <v>0</v>
      </c>
      <c r="O39" s="60" t="s">
        <v>45</v>
      </c>
      <c r="P39" s="117">
        <f>IF(O39="B",M39)</f>
        <v>0</v>
      </c>
      <c r="Q39" s="117" t="b">
        <f>IF(O39="G",M39)</f>
        <v>0</v>
      </c>
      <c r="R39" s="72">
        <f>IF(O39="b",N39)</f>
        <v>0</v>
      </c>
      <c r="S39" s="117" t="b">
        <f>IF(O39="G",N39)</f>
        <v>0</v>
      </c>
      <c r="V39" s="13">
        <v>242</v>
      </c>
      <c r="W39" s="47"/>
      <c r="X39" s="70">
        <v>0</v>
      </c>
      <c r="Y39" s="70">
        <v>0</v>
      </c>
      <c r="Z39" s="60" t="s">
        <v>45</v>
      </c>
      <c r="AA39" s="117">
        <f>IF(Z39="B",X39)</f>
        <v>0</v>
      </c>
      <c r="AB39" s="117" t="b">
        <f>IF(Z39="G",X39)</f>
        <v>0</v>
      </c>
      <c r="AC39" s="72">
        <f>IF(Z39="b",Y39)</f>
        <v>0</v>
      </c>
      <c r="AD39" s="117" t="b">
        <f>IF(Z39="G",Y39)</f>
        <v>0</v>
      </c>
      <c r="AK39" s="161"/>
    </row>
    <row r="40" spans="1:37" s="43" customFormat="1" ht="14.25">
      <c r="A40" s="13">
        <v>233</v>
      </c>
      <c r="B40" s="47"/>
      <c r="C40" s="70">
        <v>0</v>
      </c>
      <c r="D40" s="70">
        <v>0</v>
      </c>
      <c r="E40" s="61" t="s">
        <v>45</v>
      </c>
      <c r="F40" s="117">
        <f>IF(E40="B",C40)</f>
        <v>0</v>
      </c>
      <c r="G40" s="117" t="b">
        <f>IF(E40="G",C40)</f>
        <v>0</v>
      </c>
      <c r="H40" s="72">
        <f>IF(E40="b",D40)</f>
        <v>0</v>
      </c>
      <c r="I40" s="117" t="b">
        <f>IF(E40="G",D40)</f>
        <v>0</v>
      </c>
      <c r="J40" s="39"/>
      <c r="K40" s="13">
        <v>238</v>
      </c>
      <c r="L40" s="47"/>
      <c r="M40" s="70">
        <v>0</v>
      </c>
      <c r="N40" s="70">
        <v>0</v>
      </c>
      <c r="O40" s="61" t="s">
        <v>45</v>
      </c>
      <c r="P40" s="117">
        <f>IF(O40="B",M40)</f>
        <v>0</v>
      </c>
      <c r="Q40" s="117" t="b">
        <f>IF(O40="G",M40)</f>
        <v>0</v>
      </c>
      <c r="R40" s="72">
        <f>IF(O40="b",N40)</f>
        <v>0</v>
      </c>
      <c r="S40" s="117" t="b">
        <f>IF(O40="G",N40)</f>
        <v>0</v>
      </c>
      <c r="V40" s="13">
        <v>243</v>
      </c>
      <c r="W40" s="47"/>
      <c r="X40" s="70">
        <v>0</v>
      </c>
      <c r="Y40" s="70">
        <v>0</v>
      </c>
      <c r="Z40" s="61" t="s">
        <v>45</v>
      </c>
      <c r="AA40" s="117">
        <f>IF(Z40="B",X40)</f>
        <v>0</v>
      </c>
      <c r="AB40" s="117" t="b">
        <f>IF(Z40="G",X40)</f>
        <v>0</v>
      </c>
      <c r="AC40" s="72">
        <f>IF(Z40="b",Y40)</f>
        <v>0</v>
      </c>
      <c r="AD40" s="117" t="b">
        <f>IF(Z40="G",Y40)</f>
        <v>0</v>
      </c>
      <c r="AK40" s="161"/>
    </row>
    <row r="41" spans="1:37" s="43" customFormat="1" ht="14.25">
      <c r="A41" s="63">
        <v>234</v>
      </c>
      <c r="B41" s="48"/>
      <c r="C41" s="123">
        <v>0</v>
      </c>
      <c r="D41" s="123">
        <v>0</v>
      </c>
      <c r="E41" s="132" t="s">
        <v>46</v>
      </c>
      <c r="F41" s="117" t="b">
        <f>IF(E41="B",C41)</f>
        <v>0</v>
      </c>
      <c r="G41" s="117">
        <f>IF(E41="G",C41)</f>
        <v>0</v>
      </c>
      <c r="H41" s="72" t="b">
        <f>IF(E41="b",D41)</f>
        <v>0</v>
      </c>
      <c r="I41" s="117">
        <f>IF(E41="G",D41)</f>
        <v>0</v>
      </c>
      <c r="J41" s="39"/>
      <c r="K41" s="63">
        <v>239</v>
      </c>
      <c r="L41" s="48"/>
      <c r="M41" s="123">
        <v>0</v>
      </c>
      <c r="N41" s="123">
        <v>0</v>
      </c>
      <c r="O41" s="132" t="s">
        <v>46</v>
      </c>
      <c r="P41" s="117" t="b">
        <f>IF(O41="B",M41)</f>
        <v>0</v>
      </c>
      <c r="Q41" s="117">
        <f>IF(O41="G",M41)</f>
        <v>0</v>
      </c>
      <c r="R41" s="72" t="b">
        <f>IF(O41="b",N41)</f>
        <v>0</v>
      </c>
      <c r="S41" s="117">
        <f>IF(O41="G",N41)</f>
        <v>0</v>
      </c>
      <c r="V41" s="63">
        <v>244</v>
      </c>
      <c r="W41" s="48"/>
      <c r="X41" s="123">
        <v>0</v>
      </c>
      <c r="Y41" s="123">
        <v>0</v>
      </c>
      <c r="Z41" s="132" t="s">
        <v>46</v>
      </c>
      <c r="AA41" s="117" t="b">
        <f>IF(Z41="B",X41)</f>
        <v>0</v>
      </c>
      <c r="AB41" s="117">
        <f>IF(Z41="G",X41)</f>
        <v>0</v>
      </c>
      <c r="AC41" s="72" t="b">
        <f>IF(Z41="b",Y41)</f>
        <v>0</v>
      </c>
      <c r="AD41" s="117">
        <f>IF(Z41="G",Y41)</f>
        <v>0</v>
      </c>
      <c r="AK41" s="161"/>
    </row>
    <row r="42" spans="2:30" ht="14.25">
      <c r="B42" s="49" t="s">
        <v>32</v>
      </c>
      <c r="C42" s="71">
        <f>F43+G43</f>
        <v>0</v>
      </c>
      <c r="D42" s="71">
        <f>H43+I43</f>
        <v>0</v>
      </c>
      <c r="F42" s="118">
        <f>COUNTIF(E38:E41,"B")</f>
        <v>3</v>
      </c>
      <c r="G42" s="117">
        <f>COUNTIF(E38:E41,"G")</f>
        <v>1</v>
      </c>
      <c r="H42" s="73">
        <f>COUNTIF(E38:E41,"B")</f>
        <v>3</v>
      </c>
      <c r="I42" s="118">
        <f>COUNTIF(E38:E41,"G")</f>
        <v>1</v>
      </c>
      <c r="L42" s="49" t="s">
        <v>32</v>
      </c>
      <c r="M42" s="71">
        <f>P43+Q43</f>
        <v>0</v>
      </c>
      <c r="N42" s="71">
        <f>R43+S43</f>
        <v>0</v>
      </c>
      <c r="O42" s="44"/>
      <c r="P42" s="118">
        <f>COUNTIF(O38:O41,"B")</f>
        <v>3</v>
      </c>
      <c r="Q42" s="117">
        <f>COUNTIF(O38:O41,"G")</f>
        <v>1</v>
      </c>
      <c r="R42" s="73">
        <f>COUNTIF(O38:O41,"B")</f>
        <v>3</v>
      </c>
      <c r="S42" s="118">
        <f>COUNTIF(O38:O41,"G")</f>
        <v>1</v>
      </c>
      <c r="W42" s="49" t="s">
        <v>32</v>
      </c>
      <c r="X42" s="71">
        <f>AA43+AB43</f>
        <v>0</v>
      </c>
      <c r="Y42" s="71">
        <f>AC43+AD43</f>
        <v>0</v>
      </c>
      <c r="Z42" s="44"/>
      <c r="AA42" s="118">
        <f>COUNTIF(Z38:Z41,"B")</f>
        <v>3</v>
      </c>
      <c r="AB42" s="117">
        <f>COUNTIF(Z38:Z41,"G")</f>
        <v>1</v>
      </c>
      <c r="AC42" s="73">
        <f>COUNTIF(Z38:Z41,"B")</f>
        <v>3</v>
      </c>
      <c r="AD42" s="118">
        <f>COUNTIF(Z38:Z41,"G")</f>
        <v>1</v>
      </c>
    </row>
    <row r="43" spans="1:30" ht="14.25">
      <c r="A43" s="63">
        <v>235</v>
      </c>
      <c r="B43" s="121" t="s">
        <v>50</v>
      </c>
      <c r="C43" s="124">
        <v>0</v>
      </c>
      <c r="D43" s="75"/>
      <c r="F43" s="119">
        <f>IF(F42=1,SUM(F38:F41),IF(F42=2,SUM(F38:F41),IF(F42=3,((SUM(F38:F41)-MIN(F38:F41))))))</f>
        <v>0</v>
      </c>
      <c r="G43" s="119">
        <f>IF(G42=1,SUM(G38:G41),IF(G42=2,SUM(G38:G41),IF(G42=3,((SUM(G38:G41)-MIN(G38:G41))))))</f>
        <v>0</v>
      </c>
      <c r="H43" s="74">
        <f>IF(H42=1,SUM(H38:H41),IF(H42=2,SUM(H38:H41),IF(H42=3,((SUM(H38:H41)-MIN(H38:H41))))))</f>
        <v>0</v>
      </c>
      <c r="I43" s="119">
        <f>IF(I42=1,SUM(I38:I41),IF(I42=2,SUM(I38:I41),IF(I42=3,((SUM(I38:I41)-MIN(I38:I41))))))</f>
        <v>0</v>
      </c>
      <c r="K43" s="63">
        <v>240</v>
      </c>
      <c r="L43" s="121" t="s">
        <v>50</v>
      </c>
      <c r="M43" s="124">
        <v>0</v>
      </c>
      <c r="N43" s="75"/>
      <c r="O43" s="44"/>
      <c r="P43" s="119">
        <f>IF(P42=1,SUM(P38:P41),IF(P42=2,SUM(P38:P41),IF(P42=3,((SUM(P38:P41)-MIN(P38:P41))))))</f>
        <v>0</v>
      </c>
      <c r="Q43" s="119">
        <f>IF(Q42=1,SUM(Q38:Q41),IF(Q42=2,SUM(Q38:Q41),IF(Q42=3,((SUM(Q38:Q41)-MIN(Q38:Q41))))))</f>
        <v>0</v>
      </c>
      <c r="R43" s="74">
        <f>IF(R42=1,SUM(R38:R41),IF(R42=2,SUM(R38:R41),IF(R42=3,((SUM(R38:R41)-MIN(R38:R41))))))</f>
        <v>0</v>
      </c>
      <c r="S43" s="119">
        <f>IF(S42=1,SUM(S38:S41),IF(S42=2,SUM(S38:S41),IF(S42=3,((SUM(S38:S41)-MIN(S38:S41))))))</f>
        <v>0</v>
      </c>
      <c r="V43" s="63">
        <v>245</v>
      </c>
      <c r="W43" s="121" t="s">
        <v>50</v>
      </c>
      <c r="X43" s="124">
        <v>0</v>
      </c>
      <c r="Y43" s="75"/>
      <c r="Z43" s="44"/>
      <c r="AA43" s="119">
        <f>IF(AA42=1,SUM(AA38:AA41),IF(AA42=2,SUM(AA38:AA41),IF(AA42=3,((SUM(AA38:AA41)-MIN(AA38:AA41))))))</f>
        <v>0</v>
      </c>
      <c r="AB43" s="119">
        <f>IF(AB42=1,SUM(AB38:AB41),IF(AB42=2,SUM(AB38:AB41),IF(AB42=3,((SUM(AB38:AB41)-MIN(AB38:AB41))))))</f>
        <v>0</v>
      </c>
      <c r="AC43" s="74">
        <f>IF(AC42=1,SUM(AC38:AC41),IF(AC42=2,SUM(AC38:AC41),IF(AC42=3,((SUM(AC38:AC41)-MIN(AC38:AC41))))))</f>
        <v>0</v>
      </c>
      <c r="AD43" s="119">
        <f>IF(AD42=1,SUM(AD38:AD41),IF(AD42=2,SUM(AD38:AD41),IF(AD42=3,((SUM(AD38:AD41)-MIN(AD38:AD41))))))</f>
        <v>0</v>
      </c>
    </row>
    <row r="44" spans="1:30" ht="14.25">
      <c r="A44" s="67"/>
      <c r="B44" s="9" t="s">
        <v>34</v>
      </c>
      <c r="C44" s="150">
        <f>C42+D42+C43</f>
        <v>0</v>
      </c>
      <c r="D44" s="154" t="str">
        <f>AI8</f>
        <v>15th</v>
      </c>
      <c r="F44" s="40"/>
      <c r="G44" s="40"/>
      <c r="H44" s="40"/>
      <c r="I44" s="40"/>
      <c r="K44" s="67"/>
      <c r="L44" s="9" t="s">
        <v>34</v>
      </c>
      <c r="M44" s="150">
        <f>M42+N42+M43</f>
        <v>0</v>
      </c>
      <c r="N44" s="154" t="str">
        <f>AI9</f>
        <v>15th</v>
      </c>
      <c r="O44" s="44"/>
      <c r="P44" s="40"/>
      <c r="Q44" s="40"/>
      <c r="R44" s="40"/>
      <c r="S44" s="40"/>
      <c r="V44" s="67"/>
      <c r="W44" s="9" t="s">
        <v>34</v>
      </c>
      <c r="X44" s="150">
        <f>X42+Y42+X43</f>
        <v>0</v>
      </c>
      <c r="Y44" s="154" t="str">
        <f>AI10</f>
        <v>15th</v>
      </c>
      <c r="Z44" s="44"/>
      <c r="AA44" s="40"/>
      <c r="AB44" s="40"/>
      <c r="AC44" s="40"/>
      <c r="AD44" s="40"/>
    </row>
    <row r="45" spans="4:30" ht="14.25">
      <c r="D45" s="6"/>
      <c r="K45" s="86"/>
      <c r="L45" s="6"/>
      <c r="Y45" s="6"/>
      <c r="Z45" s="6"/>
      <c r="AB45" s="6"/>
      <c r="AD45" s="6"/>
    </row>
    <row r="46" spans="1:30" ht="12.75" customHeight="1">
      <c r="A46" s="82"/>
      <c r="B46" s="56" t="s">
        <v>53</v>
      </c>
      <c r="C46" s="58" t="s">
        <v>28</v>
      </c>
      <c r="D46" s="58" t="s">
        <v>29</v>
      </c>
      <c r="E46" s="125" t="s">
        <v>40</v>
      </c>
      <c r="F46" s="38" t="s">
        <v>25</v>
      </c>
      <c r="G46" s="38"/>
      <c r="H46" s="38" t="s">
        <v>26</v>
      </c>
      <c r="I46" s="38"/>
      <c r="J46" s="50"/>
      <c r="K46" s="82"/>
      <c r="L46" s="56" t="s">
        <v>53</v>
      </c>
      <c r="M46" s="58" t="s">
        <v>28</v>
      </c>
      <c r="N46" s="58" t="s">
        <v>29</v>
      </c>
      <c r="O46" s="125" t="s">
        <v>40</v>
      </c>
      <c r="P46" s="38" t="s">
        <v>25</v>
      </c>
      <c r="Q46" s="38"/>
      <c r="R46" s="38" t="s">
        <v>26</v>
      </c>
      <c r="S46" s="38"/>
      <c r="U46" s="55"/>
      <c r="V46" s="82"/>
      <c r="W46" s="56" t="s">
        <v>53</v>
      </c>
      <c r="X46" s="58" t="s">
        <v>28</v>
      </c>
      <c r="Y46" s="58" t="s">
        <v>29</v>
      </c>
      <c r="Z46" s="125" t="s">
        <v>40</v>
      </c>
      <c r="AA46" s="38" t="s">
        <v>25</v>
      </c>
      <c r="AB46" s="38"/>
      <c r="AC46" s="38" t="s">
        <v>26</v>
      </c>
      <c r="AD46" s="38"/>
    </row>
    <row r="47" spans="1:37" s="43" customFormat="1" ht="14.25">
      <c r="A47" s="12">
        <v>246</v>
      </c>
      <c r="B47" s="57"/>
      <c r="C47" s="69">
        <v>0</v>
      </c>
      <c r="D47" s="69">
        <v>0</v>
      </c>
      <c r="E47" s="59" t="s">
        <v>45</v>
      </c>
      <c r="F47" s="117">
        <f>IF(E47="B",C47)</f>
        <v>0</v>
      </c>
      <c r="G47" s="117" t="b">
        <f>IF(E47="G",C47)</f>
        <v>0</v>
      </c>
      <c r="H47" s="72">
        <f>IF(E47="b",D47)</f>
        <v>0</v>
      </c>
      <c r="I47" s="120" t="b">
        <f>IF(E47="G",D47)</f>
        <v>0</v>
      </c>
      <c r="J47" s="52"/>
      <c r="K47" s="12">
        <v>251</v>
      </c>
      <c r="L47" s="57"/>
      <c r="M47" s="69">
        <v>0</v>
      </c>
      <c r="N47" s="69">
        <v>0</v>
      </c>
      <c r="O47" s="59" t="s">
        <v>45</v>
      </c>
      <c r="P47" s="117">
        <f>IF(O47="B",M47)</f>
        <v>0</v>
      </c>
      <c r="Q47" s="117" t="b">
        <f>IF(O47="G",M47)</f>
        <v>0</v>
      </c>
      <c r="R47" s="72">
        <f>IF(O47="b",N47)</f>
        <v>0</v>
      </c>
      <c r="S47" s="120" t="b">
        <f>IF(O47="G",N47)</f>
        <v>0</v>
      </c>
      <c r="U47" s="39"/>
      <c r="V47" s="12">
        <v>256</v>
      </c>
      <c r="W47" s="57"/>
      <c r="X47" s="69">
        <v>0</v>
      </c>
      <c r="Y47" s="69">
        <v>0</v>
      </c>
      <c r="Z47" s="59" t="s">
        <v>45</v>
      </c>
      <c r="AA47" s="117">
        <f>IF(Z47="B",X47)</f>
        <v>0</v>
      </c>
      <c r="AB47" s="117" t="b">
        <f>IF(Z47="G",X47)</f>
        <v>0</v>
      </c>
      <c r="AC47" s="72">
        <f>IF(Z47="b",Y47)</f>
        <v>0</v>
      </c>
      <c r="AD47" s="120" t="b">
        <f>IF(Z47="G",Y47)</f>
        <v>0</v>
      </c>
      <c r="AK47" s="161"/>
    </row>
    <row r="48" spans="1:37" s="43" customFormat="1" ht="14.25">
      <c r="A48" s="13">
        <v>247</v>
      </c>
      <c r="B48" s="47"/>
      <c r="C48" s="70">
        <v>0</v>
      </c>
      <c r="D48" s="70">
        <v>0</v>
      </c>
      <c r="E48" s="60" t="s">
        <v>45</v>
      </c>
      <c r="F48" s="117">
        <f>IF(E48="B",C48)</f>
        <v>0</v>
      </c>
      <c r="G48" s="117" t="b">
        <f>IF(E48="G",C48)</f>
        <v>0</v>
      </c>
      <c r="H48" s="72">
        <f>IF(E48="b",D48)</f>
        <v>0</v>
      </c>
      <c r="I48" s="117" t="b">
        <f>IF(E48="G",D48)</f>
        <v>0</v>
      </c>
      <c r="J48" s="52"/>
      <c r="K48" s="13">
        <v>252</v>
      </c>
      <c r="L48" s="47"/>
      <c r="M48" s="70">
        <v>0</v>
      </c>
      <c r="N48" s="70">
        <v>0</v>
      </c>
      <c r="O48" s="60" t="s">
        <v>45</v>
      </c>
      <c r="P48" s="117">
        <f>IF(O48="B",M48)</f>
        <v>0</v>
      </c>
      <c r="Q48" s="117" t="b">
        <f>IF(O48="G",M48)</f>
        <v>0</v>
      </c>
      <c r="R48" s="72">
        <f>IF(O48="b",N48)</f>
        <v>0</v>
      </c>
      <c r="S48" s="117" t="b">
        <f>IF(O48="G",N48)</f>
        <v>0</v>
      </c>
      <c r="U48" s="39"/>
      <c r="V48" s="13">
        <v>257</v>
      </c>
      <c r="W48" s="47"/>
      <c r="X48" s="70">
        <v>0</v>
      </c>
      <c r="Y48" s="70">
        <v>0</v>
      </c>
      <c r="Z48" s="60" t="s">
        <v>45</v>
      </c>
      <c r="AA48" s="117">
        <f>IF(Z48="B",X48)</f>
        <v>0</v>
      </c>
      <c r="AB48" s="117" t="b">
        <f>IF(Z48="G",X48)</f>
        <v>0</v>
      </c>
      <c r="AC48" s="72">
        <f>IF(Z48="b",Y48)</f>
        <v>0</v>
      </c>
      <c r="AD48" s="117" t="b">
        <f>IF(Z48="G",Y48)</f>
        <v>0</v>
      </c>
      <c r="AK48" s="161"/>
    </row>
    <row r="49" spans="1:37" s="43" customFormat="1" ht="14.25">
      <c r="A49" s="13">
        <v>248</v>
      </c>
      <c r="B49" s="47"/>
      <c r="C49" s="70">
        <v>0</v>
      </c>
      <c r="D49" s="70">
        <v>0</v>
      </c>
      <c r="E49" s="61" t="s">
        <v>45</v>
      </c>
      <c r="F49" s="117">
        <f>IF(E49="B",C49)</f>
        <v>0</v>
      </c>
      <c r="G49" s="117" t="b">
        <f>IF(E49="G",C49)</f>
        <v>0</v>
      </c>
      <c r="H49" s="72">
        <f>IF(E49="b",D49)</f>
        <v>0</v>
      </c>
      <c r="I49" s="117" t="b">
        <f>IF(E49="G",D49)</f>
        <v>0</v>
      </c>
      <c r="J49" s="52"/>
      <c r="K49" s="13">
        <v>253</v>
      </c>
      <c r="L49" s="47"/>
      <c r="M49" s="70">
        <v>0</v>
      </c>
      <c r="N49" s="70">
        <v>0</v>
      </c>
      <c r="O49" s="61" t="s">
        <v>45</v>
      </c>
      <c r="P49" s="117">
        <f>IF(O49="B",M49)</f>
        <v>0</v>
      </c>
      <c r="Q49" s="117" t="b">
        <f>IF(O49="G",M49)</f>
        <v>0</v>
      </c>
      <c r="R49" s="72">
        <f>IF(O49="b",N49)</f>
        <v>0</v>
      </c>
      <c r="S49" s="117" t="b">
        <f>IF(O49="G",N49)</f>
        <v>0</v>
      </c>
      <c r="U49" s="39"/>
      <c r="V49" s="13">
        <v>258</v>
      </c>
      <c r="W49" s="47"/>
      <c r="X49" s="70">
        <v>0</v>
      </c>
      <c r="Y49" s="70">
        <v>0</v>
      </c>
      <c r="Z49" s="61" t="s">
        <v>45</v>
      </c>
      <c r="AA49" s="117">
        <f>IF(Z49="B",X49)</f>
        <v>0</v>
      </c>
      <c r="AB49" s="117" t="b">
        <f>IF(Z49="G",X49)</f>
        <v>0</v>
      </c>
      <c r="AC49" s="72">
        <f>IF(Z49="b",Y49)</f>
        <v>0</v>
      </c>
      <c r="AD49" s="117" t="b">
        <f>IF(Z49="G",Y49)</f>
        <v>0</v>
      </c>
      <c r="AK49" s="161"/>
    </row>
    <row r="50" spans="1:37" s="43" customFormat="1" ht="14.25">
      <c r="A50" s="63">
        <v>249</v>
      </c>
      <c r="B50" s="48"/>
      <c r="C50" s="123">
        <v>0</v>
      </c>
      <c r="D50" s="123">
        <v>0</v>
      </c>
      <c r="E50" s="132" t="s">
        <v>46</v>
      </c>
      <c r="F50" s="117" t="b">
        <f>IF(E50="B",C50)</f>
        <v>0</v>
      </c>
      <c r="G50" s="117">
        <f>IF(E50="G",C50)</f>
        <v>0</v>
      </c>
      <c r="H50" s="72" t="b">
        <f>IF(E50="b",D50)</f>
        <v>0</v>
      </c>
      <c r="I50" s="117">
        <f>IF(E50="G",D50)</f>
        <v>0</v>
      </c>
      <c r="J50" s="52"/>
      <c r="K50" s="63">
        <v>254</v>
      </c>
      <c r="L50" s="48"/>
      <c r="M50" s="123">
        <v>0</v>
      </c>
      <c r="N50" s="123">
        <v>0</v>
      </c>
      <c r="O50" s="132" t="s">
        <v>46</v>
      </c>
      <c r="P50" s="117" t="b">
        <f>IF(O50="B",M50)</f>
        <v>0</v>
      </c>
      <c r="Q50" s="117">
        <f>IF(O50="G",M50)</f>
        <v>0</v>
      </c>
      <c r="R50" s="72" t="b">
        <f>IF(O50="b",N50)</f>
        <v>0</v>
      </c>
      <c r="S50" s="117">
        <f>IF(O50="G",N50)</f>
        <v>0</v>
      </c>
      <c r="U50" s="39"/>
      <c r="V50" s="63">
        <v>259</v>
      </c>
      <c r="W50" s="48"/>
      <c r="X50" s="123">
        <v>0</v>
      </c>
      <c r="Y50" s="123">
        <v>0</v>
      </c>
      <c r="Z50" s="132" t="s">
        <v>46</v>
      </c>
      <c r="AA50" s="117" t="b">
        <f>IF(Z50="B",X50)</f>
        <v>0</v>
      </c>
      <c r="AB50" s="117">
        <f>IF(Z50="G",X50)</f>
        <v>0</v>
      </c>
      <c r="AC50" s="72" t="b">
        <f>IF(Z50="b",Y50)</f>
        <v>0</v>
      </c>
      <c r="AD50" s="117">
        <f>IF(Z50="G",Y50)</f>
        <v>0</v>
      </c>
      <c r="AK50" s="161"/>
    </row>
    <row r="51" spans="2:30" ht="14.25">
      <c r="B51" s="49" t="s">
        <v>32</v>
      </c>
      <c r="C51" s="71">
        <f>F52+G52</f>
        <v>0</v>
      </c>
      <c r="D51" s="71">
        <f>H52+I52</f>
        <v>0</v>
      </c>
      <c r="F51" s="118">
        <f>COUNTIF(E47:E50,"B")</f>
        <v>3</v>
      </c>
      <c r="G51" s="117">
        <f>COUNTIF(E47:E50,"G")</f>
        <v>1</v>
      </c>
      <c r="H51" s="73">
        <f>COUNTIF(E47:E50,"B")</f>
        <v>3</v>
      </c>
      <c r="I51" s="118">
        <f>COUNTIF(E47:E50,"G")</f>
        <v>1</v>
      </c>
      <c r="L51" s="49" t="s">
        <v>32</v>
      </c>
      <c r="M51" s="71">
        <f>P52+Q52</f>
        <v>0</v>
      </c>
      <c r="N51" s="71">
        <f>R52+S52</f>
        <v>0</v>
      </c>
      <c r="O51" s="44"/>
      <c r="P51" s="118">
        <f>COUNTIF(O47:O50,"B")</f>
        <v>3</v>
      </c>
      <c r="Q51" s="117">
        <f>COUNTIF(O47:O50,"G")</f>
        <v>1</v>
      </c>
      <c r="R51" s="73">
        <f>COUNTIF(O47:O50,"B")</f>
        <v>3</v>
      </c>
      <c r="S51" s="118">
        <f>COUNTIF(O47:O50,"G")</f>
        <v>1</v>
      </c>
      <c r="W51" s="49" t="s">
        <v>32</v>
      </c>
      <c r="X51" s="71">
        <f>AA52+AB52</f>
        <v>0</v>
      </c>
      <c r="Y51" s="71">
        <f>AC52+AD52</f>
        <v>0</v>
      </c>
      <c r="Z51" s="44"/>
      <c r="AA51" s="118">
        <f>COUNTIF(Z47:Z50,"B")</f>
        <v>3</v>
      </c>
      <c r="AB51" s="117">
        <f>COUNTIF(Z47:Z50,"G")</f>
        <v>1</v>
      </c>
      <c r="AC51" s="73">
        <f>COUNTIF(Z47:Z50,"B")</f>
        <v>3</v>
      </c>
      <c r="AD51" s="118">
        <f>COUNTIF(Z47:Z50,"G")</f>
        <v>1</v>
      </c>
    </row>
    <row r="52" spans="1:30" ht="14.25">
      <c r="A52" s="63">
        <v>250</v>
      </c>
      <c r="B52" s="121" t="s">
        <v>50</v>
      </c>
      <c r="C52" s="124">
        <v>0</v>
      </c>
      <c r="D52" s="75"/>
      <c r="F52" s="119">
        <f>IF(F51=1,SUM(F47:F50),IF(F51=2,SUM(F47:F50),IF(F51=3,((SUM(F47:F50)-MIN(F47:F50))))))</f>
        <v>0</v>
      </c>
      <c r="G52" s="119">
        <f>IF(G51=1,SUM(G47:G50),IF(G51=2,SUM(G47:G50),IF(G51=3,((SUM(G47:G50)-MIN(G47:G50))))))</f>
        <v>0</v>
      </c>
      <c r="H52" s="74">
        <f>IF(H51=1,SUM(H47:H50),IF(H51=2,SUM(H47:H50),IF(H51=3,((SUM(H47:H50)-MIN(H47:H50))))))</f>
        <v>0</v>
      </c>
      <c r="I52" s="119">
        <f>IF(I51=1,SUM(I47:I50),IF(I51=2,SUM(I47:I50),IF(I51=3,((SUM(I47:I50)-MIN(I47:I50))))))</f>
        <v>0</v>
      </c>
      <c r="K52" s="63">
        <v>255</v>
      </c>
      <c r="L52" s="121" t="s">
        <v>50</v>
      </c>
      <c r="M52" s="124">
        <v>0</v>
      </c>
      <c r="N52" s="75"/>
      <c r="O52" s="44"/>
      <c r="P52" s="119">
        <f>IF(P51=1,SUM(P47:P50),IF(P51=2,SUM(P47:P50),IF(P51=3,((SUM(P47:P50)-MIN(P47:P50))))))</f>
        <v>0</v>
      </c>
      <c r="Q52" s="119">
        <f>IF(Q51=1,SUM(Q47:Q50),IF(Q51=2,SUM(Q47:Q50),IF(Q51=3,((SUM(Q47:Q50)-MIN(Q47:Q50))))))</f>
        <v>0</v>
      </c>
      <c r="R52" s="74">
        <f>IF(R51=1,SUM(R47:R50),IF(R51=2,SUM(R47:R50),IF(R51=3,((SUM(R47:R50)-MIN(R47:R50))))))</f>
        <v>0</v>
      </c>
      <c r="S52" s="119">
        <f>IF(S51=1,SUM(S47:S50),IF(S51=2,SUM(S47:S50),IF(S51=3,((SUM(S47:S50)-MIN(S47:S50))))))</f>
        <v>0</v>
      </c>
      <c r="U52" s="6"/>
      <c r="V52" s="63">
        <v>260</v>
      </c>
      <c r="W52" s="121" t="s">
        <v>50</v>
      </c>
      <c r="X52" s="124">
        <v>0</v>
      </c>
      <c r="Y52" s="75"/>
      <c r="Z52" s="44"/>
      <c r="AA52" s="119">
        <f>IF(AA51=1,SUM(AA47:AA50),IF(AA51=2,SUM(AA47:AA50),IF(AA51=3,((SUM(AA47:AA50)-MIN(AA47:AA50))))))</f>
        <v>0</v>
      </c>
      <c r="AB52" s="119">
        <f>IF(AB51=1,SUM(AB47:AB50),IF(AB51=2,SUM(AB47:AB50),IF(AB51=3,((SUM(AB47:AB50)-MIN(AB47:AB50))))))</f>
        <v>0</v>
      </c>
      <c r="AC52" s="74">
        <f>IF(AC51=1,SUM(AC47:AC50),IF(AC51=2,SUM(AC47:AC50),IF(AC51=3,((SUM(AC47:AC50)-MIN(AC47:AC50))))))</f>
        <v>0</v>
      </c>
      <c r="AD52" s="119">
        <f>IF(AD51=1,SUM(AD47:AD50),IF(AD51=2,SUM(AD47:AD50),IF(AD51=3,((SUM(AD47:AD50)-MIN(AD47:AD50))))))</f>
        <v>0</v>
      </c>
    </row>
    <row r="53" spans="1:30" ht="14.25">
      <c r="A53" s="67"/>
      <c r="B53" s="9" t="s">
        <v>34</v>
      </c>
      <c r="C53" s="150">
        <f>C51+D51+C52</f>
        <v>0</v>
      </c>
      <c r="D53" s="154" t="str">
        <f>AI11</f>
        <v>15th</v>
      </c>
      <c r="F53" s="40"/>
      <c r="G53" s="40"/>
      <c r="H53" s="40"/>
      <c r="I53" s="40"/>
      <c r="K53" s="67"/>
      <c r="L53" s="9" t="s">
        <v>34</v>
      </c>
      <c r="M53" s="150">
        <f>M51+N51+M52</f>
        <v>0</v>
      </c>
      <c r="N53" s="154" t="str">
        <f>AI12</f>
        <v>15th</v>
      </c>
      <c r="O53" s="44"/>
      <c r="P53" s="40"/>
      <c r="Q53" s="40"/>
      <c r="R53" s="40"/>
      <c r="S53" s="40"/>
      <c r="U53" s="6"/>
      <c r="V53" s="67"/>
      <c r="W53" s="9" t="s">
        <v>34</v>
      </c>
      <c r="X53" s="150">
        <f>X51+Y51+X52</f>
        <v>0</v>
      </c>
      <c r="Y53" s="154" t="str">
        <f>AI13</f>
        <v>15th</v>
      </c>
      <c r="Z53" s="44"/>
      <c r="AA53" s="40"/>
      <c r="AB53" s="40"/>
      <c r="AC53" s="40"/>
      <c r="AD53" s="40"/>
    </row>
    <row r="55" spans="1:30" ht="15">
      <c r="A55" s="82"/>
      <c r="B55" s="56" t="s">
        <v>53</v>
      </c>
      <c r="C55" s="58" t="s">
        <v>28</v>
      </c>
      <c r="D55" s="58" t="s">
        <v>29</v>
      </c>
      <c r="E55" s="125" t="s">
        <v>40</v>
      </c>
      <c r="F55" s="38" t="s">
        <v>25</v>
      </c>
      <c r="G55" s="38"/>
      <c r="H55" s="38" t="s">
        <v>26</v>
      </c>
      <c r="I55" s="38"/>
      <c r="K55" s="82"/>
      <c r="L55" s="56" t="s">
        <v>53</v>
      </c>
      <c r="M55" s="58" t="s">
        <v>28</v>
      </c>
      <c r="N55" s="58" t="s">
        <v>29</v>
      </c>
      <c r="O55" s="125" t="s">
        <v>40</v>
      </c>
      <c r="P55" s="38" t="s">
        <v>25</v>
      </c>
      <c r="Q55" s="38"/>
      <c r="R55" s="38" t="s">
        <v>26</v>
      </c>
      <c r="S55" s="38"/>
      <c r="V55" s="82"/>
      <c r="W55" s="56" t="s">
        <v>53</v>
      </c>
      <c r="X55" s="58" t="s">
        <v>28</v>
      </c>
      <c r="Y55" s="58" t="s">
        <v>29</v>
      </c>
      <c r="Z55" s="125" t="s">
        <v>40</v>
      </c>
      <c r="AA55" s="38" t="s">
        <v>25</v>
      </c>
      <c r="AB55" s="38"/>
      <c r="AC55" s="38" t="s">
        <v>26</v>
      </c>
      <c r="AD55" s="38"/>
    </row>
    <row r="56" spans="1:30" ht="14.25">
      <c r="A56" s="12">
        <v>261</v>
      </c>
      <c r="B56" s="57"/>
      <c r="C56" s="69">
        <v>0</v>
      </c>
      <c r="D56" s="69">
        <v>0</v>
      </c>
      <c r="E56" s="59" t="s">
        <v>45</v>
      </c>
      <c r="F56" s="117">
        <f>IF(E56="B",C56)</f>
        <v>0</v>
      </c>
      <c r="G56" s="117" t="b">
        <f>IF(E56="G",C56)</f>
        <v>0</v>
      </c>
      <c r="H56" s="72">
        <f>IF(E56="b",D56)</f>
        <v>0</v>
      </c>
      <c r="I56" s="120" t="b">
        <f>IF(E56="G",D56)</f>
        <v>0</v>
      </c>
      <c r="K56" s="12">
        <v>266</v>
      </c>
      <c r="L56" s="57"/>
      <c r="M56" s="69">
        <v>0</v>
      </c>
      <c r="N56" s="69">
        <v>0</v>
      </c>
      <c r="O56" s="59" t="s">
        <v>45</v>
      </c>
      <c r="P56" s="117">
        <f>IF(O56="B",M56)</f>
        <v>0</v>
      </c>
      <c r="Q56" s="117" t="b">
        <f>IF(O56="G",M56)</f>
        <v>0</v>
      </c>
      <c r="R56" s="72">
        <f>IF(O56="b",N56)</f>
        <v>0</v>
      </c>
      <c r="S56" s="120" t="b">
        <f>IF(O56="G",N56)</f>
        <v>0</v>
      </c>
      <c r="V56" s="12">
        <v>271</v>
      </c>
      <c r="W56" s="57"/>
      <c r="X56" s="69">
        <v>0</v>
      </c>
      <c r="Y56" s="69">
        <v>0</v>
      </c>
      <c r="Z56" s="59" t="s">
        <v>45</v>
      </c>
      <c r="AA56" s="117">
        <f>IF(Z56="B",X56)</f>
        <v>0</v>
      </c>
      <c r="AB56" s="117" t="b">
        <f>IF(Z56="G",X56)</f>
        <v>0</v>
      </c>
      <c r="AC56" s="72">
        <f>IF(Z56="b",Y56)</f>
        <v>0</v>
      </c>
      <c r="AD56" s="120" t="b">
        <f>IF(Z56="G",Y56)</f>
        <v>0</v>
      </c>
    </row>
    <row r="57" spans="1:30" ht="14.25">
      <c r="A57" s="13">
        <v>262</v>
      </c>
      <c r="B57" s="47"/>
      <c r="C57" s="70">
        <v>0</v>
      </c>
      <c r="D57" s="70">
        <v>0</v>
      </c>
      <c r="E57" s="60" t="s">
        <v>45</v>
      </c>
      <c r="F57" s="117">
        <f>IF(E57="B",C57)</f>
        <v>0</v>
      </c>
      <c r="G57" s="117" t="b">
        <f>IF(E57="G",C57)</f>
        <v>0</v>
      </c>
      <c r="H57" s="72">
        <f>IF(E57="b",D57)</f>
        <v>0</v>
      </c>
      <c r="I57" s="117" t="b">
        <f>IF(E57="G",D57)</f>
        <v>0</v>
      </c>
      <c r="K57" s="13">
        <v>267</v>
      </c>
      <c r="L57" s="47"/>
      <c r="M57" s="70">
        <v>0</v>
      </c>
      <c r="N57" s="70">
        <v>0</v>
      </c>
      <c r="O57" s="60" t="s">
        <v>45</v>
      </c>
      <c r="P57" s="117">
        <f>IF(O57="B",M57)</f>
        <v>0</v>
      </c>
      <c r="Q57" s="117" t="b">
        <f>IF(O57="G",M57)</f>
        <v>0</v>
      </c>
      <c r="R57" s="72">
        <f>IF(O57="b",N57)</f>
        <v>0</v>
      </c>
      <c r="S57" s="117" t="b">
        <f>IF(O57="G",N57)</f>
        <v>0</v>
      </c>
      <c r="V57" s="13">
        <v>272</v>
      </c>
      <c r="W57" s="47"/>
      <c r="X57" s="70">
        <v>0</v>
      </c>
      <c r="Y57" s="70">
        <v>0</v>
      </c>
      <c r="Z57" s="60" t="s">
        <v>45</v>
      </c>
      <c r="AA57" s="117">
        <f>IF(Z57="B",X57)</f>
        <v>0</v>
      </c>
      <c r="AB57" s="117" t="b">
        <f>IF(Z57="G",X57)</f>
        <v>0</v>
      </c>
      <c r="AC57" s="72">
        <f>IF(Z57="b",Y57)</f>
        <v>0</v>
      </c>
      <c r="AD57" s="117" t="b">
        <f>IF(Z57="G",Y57)</f>
        <v>0</v>
      </c>
    </row>
    <row r="58" spans="1:30" ht="14.25">
      <c r="A58" s="13">
        <v>263</v>
      </c>
      <c r="B58" s="47"/>
      <c r="C58" s="70">
        <v>0</v>
      </c>
      <c r="D58" s="70">
        <v>0</v>
      </c>
      <c r="E58" s="61" t="s">
        <v>45</v>
      </c>
      <c r="F58" s="117">
        <f>IF(E58="B",C58)</f>
        <v>0</v>
      </c>
      <c r="G58" s="117" t="b">
        <f>IF(E58="G",C58)</f>
        <v>0</v>
      </c>
      <c r="H58" s="72">
        <f>IF(E58="b",D58)</f>
        <v>0</v>
      </c>
      <c r="I58" s="117" t="b">
        <f>IF(E58="G",D58)</f>
        <v>0</v>
      </c>
      <c r="K58" s="13">
        <v>268</v>
      </c>
      <c r="L58" s="47"/>
      <c r="M58" s="70">
        <v>0</v>
      </c>
      <c r="N58" s="70">
        <v>0</v>
      </c>
      <c r="O58" s="61" t="s">
        <v>45</v>
      </c>
      <c r="P58" s="117">
        <f>IF(O58="B",M58)</f>
        <v>0</v>
      </c>
      <c r="Q58" s="117" t="b">
        <f>IF(O58="G",M58)</f>
        <v>0</v>
      </c>
      <c r="R58" s="72">
        <f>IF(O58="b",N58)</f>
        <v>0</v>
      </c>
      <c r="S58" s="117" t="b">
        <f>IF(O58="G",N58)</f>
        <v>0</v>
      </c>
      <c r="V58" s="13">
        <v>273</v>
      </c>
      <c r="W58" s="47"/>
      <c r="X58" s="70">
        <v>0</v>
      </c>
      <c r="Y58" s="70">
        <v>0</v>
      </c>
      <c r="Z58" s="61" t="s">
        <v>45</v>
      </c>
      <c r="AA58" s="117">
        <f>IF(Z58="B",X58)</f>
        <v>0</v>
      </c>
      <c r="AB58" s="117" t="b">
        <f>IF(Z58="G",X58)</f>
        <v>0</v>
      </c>
      <c r="AC58" s="72">
        <f>IF(Z58="b",Y58)</f>
        <v>0</v>
      </c>
      <c r="AD58" s="117" t="b">
        <f>IF(Z58="G",Y58)</f>
        <v>0</v>
      </c>
    </row>
    <row r="59" spans="1:30" ht="14.25">
      <c r="A59" s="63">
        <v>264</v>
      </c>
      <c r="B59" s="48"/>
      <c r="C59" s="123">
        <v>0</v>
      </c>
      <c r="D59" s="123">
        <v>0</v>
      </c>
      <c r="E59" s="132" t="s">
        <v>46</v>
      </c>
      <c r="F59" s="117" t="b">
        <f>IF(E59="B",C59)</f>
        <v>0</v>
      </c>
      <c r="G59" s="117">
        <f>IF(E59="G",C59)</f>
        <v>0</v>
      </c>
      <c r="H59" s="72" t="b">
        <f>IF(E59="b",D59)</f>
        <v>0</v>
      </c>
      <c r="I59" s="117">
        <f>IF(E59="G",D59)</f>
        <v>0</v>
      </c>
      <c r="K59" s="63">
        <v>269</v>
      </c>
      <c r="L59" s="48"/>
      <c r="M59" s="123">
        <v>0</v>
      </c>
      <c r="N59" s="123">
        <v>0</v>
      </c>
      <c r="O59" s="132" t="s">
        <v>46</v>
      </c>
      <c r="P59" s="117" t="b">
        <f>IF(O59="B",M59)</f>
        <v>0</v>
      </c>
      <c r="Q59" s="117">
        <f>IF(O59="G",M59)</f>
        <v>0</v>
      </c>
      <c r="R59" s="72" t="b">
        <f>IF(O59="b",N59)</f>
        <v>0</v>
      </c>
      <c r="S59" s="117">
        <f>IF(O59="G",N59)</f>
        <v>0</v>
      </c>
      <c r="V59" s="63">
        <v>274</v>
      </c>
      <c r="W59" s="48"/>
      <c r="X59" s="123">
        <v>0</v>
      </c>
      <c r="Y59" s="123">
        <v>0</v>
      </c>
      <c r="Z59" s="132" t="s">
        <v>46</v>
      </c>
      <c r="AA59" s="117" t="b">
        <f>IF(Z59="B",X59)</f>
        <v>0</v>
      </c>
      <c r="AB59" s="117">
        <f>IF(Z59="G",X59)</f>
        <v>0</v>
      </c>
      <c r="AC59" s="72" t="b">
        <f>IF(Z59="b",Y59)</f>
        <v>0</v>
      </c>
      <c r="AD59" s="117">
        <f>IF(Z59="G",Y59)</f>
        <v>0</v>
      </c>
    </row>
    <row r="60" spans="2:30" ht="14.25">
      <c r="B60" s="49" t="s">
        <v>32</v>
      </c>
      <c r="C60" s="71">
        <f>F61+G61</f>
        <v>0</v>
      </c>
      <c r="D60" s="71">
        <f>H61+I61</f>
        <v>0</v>
      </c>
      <c r="F60" s="118">
        <f>COUNTIF(E56:E59,"B")</f>
        <v>3</v>
      </c>
      <c r="G60" s="117">
        <f>COUNTIF(E56:E59,"G")</f>
        <v>1</v>
      </c>
      <c r="H60" s="73">
        <f>COUNTIF(E56:E59,"B")</f>
        <v>3</v>
      </c>
      <c r="I60" s="118">
        <f>COUNTIF(E56:E59,"G")</f>
        <v>1</v>
      </c>
      <c r="L60" s="49" t="s">
        <v>32</v>
      </c>
      <c r="M60" s="71">
        <f>P61+Q61</f>
        <v>0</v>
      </c>
      <c r="N60" s="71">
        <f>R61+S61</f>
        <v>0</v>
      </c>
      <c r="O60" s="44"/>
      <c r="P60" s="118">
        <f>COUNTIF(O56:O59,"B")</f>
        <v>3</v>
      </c>
      <c r="Q60" s="117">
        <f>COUNTIF(O56:O59,"G")</f>
        <v>1</v>
      </c>
      <c r="R60" s="73">
        <f>COUNTIF(O56:O59,"B")</f>
        <v>3</v>
      </c>
      <c r="S60" s="118">
        <f>COUNTIF(O56:O59,"G")</f>
        <v>1</v>
      </c>
      <c r="W60" s="49" t="s">
        <v>32</v>
      </c>
      <c r="X60" s="71">
        <f>AA61+AB61</f>
        <v>0</v>
      </c>
      <c r="Y60" s="71">
        <f>AC61+AD61</f>
        <v>0</v>
      </c>
      <c r="Z60" s="44"/>
      <c r="AA60" s="118">
        <f>COUNTIF(Z56:Z59,"B")</f>
        <v>3</v>
      </c>
      <c r="AB60" s="117">
        <f>COUNTIF(Z56:Z59,"G")</f>
        <v>1</v>
      </c>
      <c r="AC60" s="73">
        <f>COUNTIF(Z56:Z59,"B")</f>
        <v>3</v>
      </c>
      <c r="AD60" s="118">
        <f>COUNTIF(Z56:Z59,"G")</f>
        <v>1</v>
      </c>
    </row>
    <row r="61" spans="1:30" ht="14.25">
      <c r="A61" s="63">
        <v>265</v>
      </c>
      <c r="B61" s="121" t="s">
        <v>50</v>
      </c>
      <c r="C61" s="124">
        <v>0</v>
      </c>
      <c r="D61" s="75"/>
      <c r="F61" s="119">
        <f>IF(F60=1,SUM(F56:F59),IF(F60=2,SUM(F56:F59),IF(F60=3,((SUM(F56:F59)-MIN(F56:F59))))))</f>
        <v>0</v>
      </c>
      <c r="G61" s="119">
        <f>IF(G60=1,SUM(G56:G59),IF(G60=2,SUM(G56:G59),IF(G60=3,((SUM(G56:G59)-MIN(G56:G59))))))</f>
        <v>0</v>
      </c>
      <c r="H61" s="74">
        <f>IF(H60=1,SUM(H56:H59),IF(H60=2,SUM(H56:H59),IF(H60=3,((SUM(H56:H59)-MIN(H56:H59))))))</f>
        <v>0</v>
      </c>
      <c r="I61" s="119">
        <f>IF(I60=1,SUM(I56:I59),IF(I60=2,SUM(I56:I59),IF(I60=3,((SUM(I56:I59)-MIN(I56:I59))))))</f>
        <v>0</v>
      </c>
      <c r="K61" s="63">
        <v>270</v>
      </c>
      <c r="L61" s="121" t="s">
        <v>50</v>
      </c>
      <c r="M61" s="124">
        <v>0</v>
      </c>
      <c r="N61" s="75"/>
      <c r="O61" s="44"/>
      <c r="P61" s="119">
        <f>IF(P60=1,SUM(P56:P59),IF(P60=2,SUM(P56:P59),IF(P60=3,((SUM(P56:P59)-MIN(P56:P59))))))</f>
        <v>0</v>
      </c>
      <c r="Q61" s="119">
        <f>IF(Q60=1,SUM(Q56:Q59),IF(Q60=2,SUM(Q56:Q59),IF(Q60=3,((SUM(Q56:Q59)-MIN(Q56:Q59))))))</f>
        <v>0</v>
      </c>
      <c r="R61" s="74">
        <f>IF(R60=1,SUM(R56:R59),IF(R60=2,SUM(R56:R59),IF(R60=3,((SUM(R56:R59)-MIN(R56:R59))))))</f>
        <v>0</v>
      </c>
      <c r="S61" s="119">
        <f>IF(S60=1,SUM(S56:S59),IF(S60=2,SUM(S56:S59),IF(S60=3,((SUM(S56:S59)-MIN(S56:S59))))))</f>
        <v>0</v>
      </c>
      <c r="V61" s="63">
        <v>275</v>
      </c>
      <c r="W61" s="121" t="s">
        <v>50</v>
      </c>
      <c r="X61" s="124">
        <v>0</v>
      </c>
      <c r="Y61" s="75"/>
      <c r="Z61" s="44"/>
      <c r="AA61" s="119">
        <f>IF(AA60=1,SUM(AA56:AA59),IF(AA60=2,SUM(AA56:AA59),IF(AA60=3,((SUM(AA56:AA59)-MIN(AA56:AA59))))))</f>
        <v>0</v>
      </c>
      <c r="AB61" s="119">
        <f>IF(AB60=1,SUM(AB56:AB59),IF(AB60=2,SUM(AB56:AB59),IF(AB60=3,((SUM(AB56:AB59)-MIN(AB56:AB59))))))</f>
        <v>0</v>
      </c>
      <c r="AC61" s="74">
        <f>IF(AC60=1,SUM(AC56:AC59),IF(AC60=2,SUM(AC56:AC59),IF(AC60=3,((SUM(AC56:AC59)-MIN(AC56:AC59))))))</f>
        <v>0</v>
      </c>
      <c r="AD61" s="119">
        <f>IF(AD60=1,SUM(AD56:AD59),IF(AD60=2,SUM(AD56:AD59),IF(AD60=3,((SUM(AD56:AD59)-MIN(AD56:AD59))))))</f>
        <v>0</v>
      </c>
    </row>
    <row r="62" spans="2:30" ht="14.25">
      <c r="B62" s="9" t="s">
        <v>34</v>
      </c>
      <c r="C62" s="150">
        <f>C60+D60+C61</f>
        <v>0</v>
      </c>
      <c r="D62" s="154" t="str">
        <f>AI14</f>
        <v>15th</v>
      </c>
      <c r="L62" s="9" t="s">
        <v>34</v>
      </c>
      <c r="M62" s="150">
        <f>M60+N60+M61</f>
        <v>0</v>
      </c>
      <c r="N62" s="154" t="str">
        <f>AI15</f>
        <v>15th</v>
      </c>
      <c r="O62" s="44"/>
      <c r="W62" s="9" t="s">
        <v>34</v>
      </c>
      <c r="X62" s="150">
        <f>X60+Y60+X61</f>
        <v>0</v>
      </c>
      <c r="Y62" s="154" t="str">
        <f>AI16</f>
        <v>15th</v>
      </c>
      <c r="Z62" s="44"/>
      <c r="AA62" s="6"/>
      <c r="AB62" s="6"/>
      <c r="AC62" s="6"/>
      <c r="AD62" s="6"/>
    </row>
  </sheetData>
  <sheetProtection/>
  <conditionalFormatting sqref="AH2:AH17">
    <cfRule type="cellIs" priority="172" dxfId="72" operator="equal" stopIfTrue="1">
      <formula>1</formula>
    </cfRule>
    <cfRule type="cellIs" priority="173" dxfId="71" operator="equal" stopIfTrue="1">
      <formula>2</formula>
    </cfRule>
    <cfRule type="cellIs" priority="174" dxfId="70" operator="equal" stopIfTrue="1">
      <formula>3</formula>
    </cfRule>
  </conditionalFormatting>
  <conditionalFormatting sqref="AI2:AI17">
    <cfRule type="cellIs" priority="175" dxfId="69" operator="equal" stopIfTrue="1">
      <formula>"First"</formula>
    </cfRule>
    <cfRule type="cellIs" priority="176" dxfId="68" operator="equal" stopIfTrue="1">
      <formula>"Second"</formula>
    </cfRule>
    <cfRule type="cellIs" priority="177" dxfId="63" operator="equal" stopIfTrue="1">
      <formula>"Third"</formula>
    </cfRule>
  </conditionalFormatting>
  <conditionalFormatting sqref="AK2">
    <cfRule type="cellIs" priority="178" dxfId="66" operator="equal" stopIfTrue="1">
      <formula>#REF!</formula>
    </cfRule>
  </conditionalFormatting>
  <conditionalFormatting sqref="AK3:AK14">
    <cfRule type="cellIs" priority="179" dxfId="65" operator="equal" stopIfTrue="1">
      <formula>"1st"</formula>
    </cfRule>
    <cfRule type="cellIs" priority="180" dxfId="63" operator="equal" stopIfTrue="1">
      <formula>"2nd"</formula>
    </cfRule>
    <cfRule type="cellIs" priority="181" dxfId="63" operator="equal" stopIfTrue="1">
      <formula>"3rd"</formula>
    </cfRule>
  </conditionalFormatting>
  <conditionalFormatting sqref="D26">
    <cfRule type="cellIs" priority="61" dxfId="3" operator="equal" stopIfTrue="1">
      <formula>"Third"</formula>
    </cfRule>
    <cfRule type="cellIs" priority="62" dxfId="2" operator="equal" stopIfTrue="1">
      <formula>"Second"</formula>
    </cfRule>
    <cfRule type="cellIs" priority="63" dxfId="1" operator="equal" stopIfTrue="1">
      <formula>"First"</formula>
    </cfRule>
  </conditionalFormatting>
  <conditionalFormatting sqref="C20:D23">
    <cfRule type="cellIs" priority="60" dxfId="0" operator="equal" stopIfTrue="1">
      <formula>0</formula>
    </cfRule>
  </conditionalFormatting>
  <conditionalFormatting sqref="N26">
    <cfRule type="cellIs" priority="57" dxfId="3" operator="equal" stopIfTrue="1">
      <formula>"Third"</formula>
    </cfRule>
    <cfRule type="cellIs" priority="58" dxfId="2" operator="equal" stopIfTrue="1">
      <formula>"Second"</formula>
    </cfRule>
    <cfRule type="cellIs" priority="59" dxfId="1" operator="equal" stopIfTrue="1">
      <formula>"First"</formula>
    </cfRule>
  </conditionalFormatting>
  <conditionalFormatting sqref="M20:N23">
    <cfRule type="cellIs" priority="56" dxfId="0" operator="equal" stopIfTrue="1">
      <formula>0</formula>
    </cfRule>
  </conditionalFormatting>
  <conditionalFormatting sqref="Y26">
    <cfRule type="cellIs" priority="53" dxfId="3" operator="equal" stopIfTrue="1">
      <formula>"Third"</formula>
    </cfRule>
    <cfRule type="cellIs" priority="54" dxfId="2" operator="equal" stopIfTrue="1">
      <formula>"Second"</formula>
    </cfRule>
    <cfRule type="cellIs" priority="55" dxfId="1" operator="equal" stopIfTrue="1">
      <formula>"First"</formula>
    </cfRule>
  </conditionalFormatting>
  <conditionalFormatting sqref="X20:Y23">
    <cfRule type="cellIs" priority="52" dxfId="0" operator="equal" stopIfTrue="1">
      <formula>0</formula>
    </cfRule>
  </conditionalFormatting>
  <conditionalFormatting sqref="C29:D32">
    <cfRule type="cellIs" priority="48" dxfId="0" operator="equal" stopIfTrue="1">
      <formula>0</formula>
    </cfRule>
  </conditionalFormatting>
  <conditionalFormatting sqref="N35">
    <cfRule type="cellIs" priority="45" dxfId="3" operator="equal" stopIfTrue="1">
      <formula>"Third"</formula>
    </cfRule>
    <cfRule type="cellIs" priority="46" dxfId="2" operator="equal" stopIfTrue="1">
      <formula>"Second"</formula>
    </cfRule>
    <cfRule type="cellIs" priority="47" dxfId="1" operator="equal" stopIfTrue="1">
      <formula>"First"</formula>
    </cfRule>
  </conditionalFormatting>
  <conditionalFormatting sqref="M29:N32">
    <cfRule type="cellIs" priority="44" dxfId="0" operator="equal" stopIfTrue="1">
      <formula>0</formula>
    </cfRule>
  </conditionalFormatting>
  <conditionalFormatting sqref="Y35">
    <cfRule type="cellIs" priority="41" dxfId="3" operator="equal" stopIfTrue="1">
      <formula>"Third"</formula>
    </cfRule>
    <cfRule type="cellIs" priority="42" dxfId="2" operator="equal" stopIfTrue="1">
      <formula>"Second"</formula>
    </cfRule>
    <cfRule type="cellIs" priority="43" dxfId="1" operator="equal" stopIfTrue="1">
      <formula>"First"</formula>
    </cfRule>
  </conditionalFormatting>
  <conditionalFormatting sqref="X29:Y32">
    <cfRule type="cellIs" priority="40" dxfId="0" operator="equal" stopIfTrue="1">
      <formula>0</formula>
    </cfRule>
  </conditionalFormatting>
  <conditionalFormatting sqref="D44">
    <cfRule type="cellIs" priority="37" dxfId="3" operator="equal" stopIfTrue="1">
      <formula>"Third"</formula>
    </cfRule>
    <cfRule type="cellIs" priority="38" dxfId="2" operator="equal" stopIfTrue="1">
      <formula>"Second"</formula>
    </cfRule>
    <cfRule type="cellIs" priority="39" dxfId="1" operator="equal" stopIfTrue="1">
      <formula>"First"</formula>
    </cfRule>
  </conditionalFormatting>
  <conditionalFormatting sqref="C38:D41">
    <cfRule type="cellIs" priority="36" dxfId="0" operator="equal" stopIfTrue="1">
      <formula>0</formula>
    </cfRule>
  </conditionalFormatting>
  <conditionalFormatting sqref="N44">
    <cfRule type="cellIs" priority="33" dxfId="3" operator="equal" stopIfTrue="1">
      <formula>"Third"</formula>
    </cfRule>
    <cfRule type="cellIs" priority="34" dxfId="2" operator="equal" stopIfTrue="1">
      <formula>"Second"</formula>
    </cfRule>
    <cfRule type="cellIs" priority="35" dxfId="1" operator="equal" stopIfTrue="1">
      <formula>"First"</formula>
    </cfRule>
  </conditionalFormatting>
  <conditionalFormatting sqref="M38:N41">
    <cfRule type="cellIs" priority="32" dxfId="0" operator="equal" stopIfTrue="1">
      <formula>0</formula>
    </cfRule>
  </conditionalFormatting>
  <conditionalFormatting sqref="Y44">
    <cfRule type="cellIs" priority="29" dxfId="3" operator="equal" stopIfTrue="1">
      <formula>"Third"</formula>
    </cfRule>
    <cfRule type="cellIs" priority="30" dxfId="2" operator="equal" stopIfTrue="1">
      <formula>"Second"</formula>
    </cfRule>
    <cfRule type="cellIs" priority="31" dxfId="1" operator="equal" stopIfTrue="1">
      <formula>"First"</formula>
    </cfRule>
  </conditionalFormatting>
  <conditionalFormatting sqref="X38:Y41">
    <cfRule type="cellIs" priority="28" dxfId="0" operator="equal" stopIfTrue="1">
      <formula>0</formula>
    </cfRule>
  </conditionalFormatting>
  <conditionalFormatting sqref="D53">
    <cfRule type="cellIs" priority="25" dxfId="3" operator="equal" stopIfTrue="1">
      <formula>"Third"</formula>
    </cfRule>
    <cfRule type="cellIs" priority="26" dxfId="2" operator="equal" stopIfTrue="1">
      <formula>"Second"</formula>
    </cfRule>
    <cfRule type="cellIs" priority="27" dxfId="1" operator="equal" stopIfTrue="1">
      <formula>"First"</formula>
    </cfRule>
  </conditionalFormatting>
  <conditionalFormatting sqref="C47:D50">
    <cfRule type="cellIs" priority="24" dxfId="0" operator="equal" stopIfTrue="1">
      <formula>0</formula>
    </cfRule>
  </conditionalFormatting>
  <conditionalFormatting sqref="N53">
    <cfRule type="cellIs" priority="21" dxfId="3" operator="equal" stopIfTrue="1">
      <formula>"Third"</formula>
    </cfRule>
    <cfRule type="cellIs" priority="22" dxfId="2" operator="equal" stopIfTrue="1">
      <formula>"Second"</formula>
    </cfRule>
    <cfRule type="cellIs" priority="23" dxfId="1" operator="equal" stopIfTrue="1">
      <formula>"First"</formula>
    </cfRule>
  </conditionalFormatting>
  <conditionalFormatting sqref="M47:N50">
    <cfRule type="cellIs" priority="20" dxfId="0" operator="equal" stopIfTrue="1">
      <formula>0</formula>
    </cfRule>
  </conditionalFormatting>
  <conditionalFormatting sqref="Y53">
    <cfRule type="cellIs" priority="17" dxfId="3" operator="equal" stopIfTrue="1">
      <formula>"Third"</formula>
    </cfRule>
    <cfRule type="cellIs" priority="18" dxfId="2" operator="equal" stopIfTrue="1">
      <formula>"Second"</formula>
    </cfRule>
    <cfRule type="cellIs" priority="19" dxfId="1" operator="equal" stopIfTrue="1">
      <formula>"First"</formula>
    </cfRule>
  </conditionalFormatting>
  <conditionalFormatting sqref="X47:Y50">
    <cfRule type="cellIs" priority="16" dxfId="0" operator="equal" stopIfTrue="1">
      <formula>0</formula>
    </cfRule>
  </conditionalFormatting>
  <conditionalFormatting sqref="D62">
    <cfRule type="cellIs" priority="13" dxfId="3" operator="equal" stopIfTrue="1">
      <formula>"Third"</formula>
    </cfRule>
    <cfRule type="cellIs" priority="14" dxfId="2" operator="equal" stopIfTrue="1">
      <formula>"Second"</formula>
    </cfRule>
    <cfRule type="cellIs" priority="15" dxfId="1" operator="equal" stopIfTrue="1">
      <formula>"First"</formula>
    </cfRule>
  </conditionalFormatting>
  <conditionalFormatting sqref="C56:D59">
    <cfRule type="cellIs" priority="12" dxfId="0" operator="equal" stopIfTrue="1">
      <formula>0</formula>
    </cfRule>
  </conditionalFormatting>
  <conditionalFormatting sqref="D35">
    <cfRule type="cellIs" priority="9" dxfId="3" operator="equal" stopIfTrue="1">
      <formula>"Third"</formula>
    </cfRule>
    <cfRule type="cellIs" priority="10" dxfId="2" operator="equal" stopIfTrue="1">
      <formula>"Second"</formula>
    </cfRule>
    <cfRule type="cellIs" priority="11" dxfId="1" operator="equal" stopIfTrue="1">
      <formula>"First"</formula>
    </cfRule>
  </conditionalFormatting>
  <conditionalFormatting sqref="N62">
    <cfRule type="cellIs" priority="6" dxfId="3" operator="equal" stopIfTrue="1">
      <formula>"Third"</formula>
    </cfRule>
    <cfRule type="cellIs" priority="7" dxfId="2" operator="equal" stopIfTrue="1">
      <formula>"Second"</formula>
    </cfRule>
    <cfRule type="cellIs" priority="8" dxfId="1" operator="equal" stopIfTrue="1">
      <formula>"First"</formula>
    </cfRule>
  </conditionalFormatting>
  <conditionalFormatting sqref="M56:N59">
    <cfRule type="cellIs" priority="5" dxfId="0" operator="equal" stopIfTrue="1">
      <formula>0</formula>
    </cfRule>
  </conditionalFormatting>
  <conditionalFormatting sqref="Y62">
    <cfRule type="cellIs" priority="2" dxfId="3" operator="equal" stopIfTrue="1">
      <formula>"Third"</formula>
    </cfRule>
    <cfRule type="cellIs" priority="3" dxfId="2" operator="equal" stopIfTrue="1">
      <formula>"Second"</formula>
    </cfRule>
    <cfRule type="cellIs" priority="4" dxfId="1" operator="equal" stopIfTrue="1">
      <formula>"First"</formula>
    </cfRule>
  </conditionalFormatting>
  <conditionalFormatting sqref="X56:Y59">
    <cfRule type="cellIs" priority="1" dxfId="0" operator="equal" stopIfTrue="1">
      <formula>0</formula>
    </cfRule>
  </conditionalFormatting>
  <printOptions horizontalCentered="1"/>
  <pageMargins left="0.15748031496062992" right="0.15748031496062992" top="0.3937007874015748" bottom="0.3937007874015748" header="0" footer="0"/>
  <pageSetup fitToHeight="1" fitToWidth="1" horizontalDpi="600" verticalDpi="600" orientation="landscape" paperSize="9" scale="82" r:id="rId1"/>
  <headerFooter alignWithMargins="0">
    <oddHeader>&amp;C&amp;"Arial,Bold"&amp;14BSGA TEAM TRIO REGIONAL FINAL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rgb="FF7030A0"/>
    <pageSetUpPr fitToPage="1"/>
  </sheetPr>
  <dimension ref="A1:AA64"/>
  <sheetViews>
    <sheetView showGridLines="0" zoomScaleSheetLayoutView="100" workbookViewId="0" topLeftCell="A19">
      <selection activeCell="M59" sqref="M59"/>
    </sheetView>
  </sheetViews>
  <sheetFormatPr defaultColWidth="9.140625" defaultRowHeight="12.75"/>
  <cols>
    <col min="1" max="1" width="5.00390625" style="77" customWidth="1"/>
    <col min="2" max="2" width="25.7109375" style="1" customWidth="1"/>
    <col min="3" max="4" width="8.28125" style="45" customWidth="1"/>
    <col min="5" max="5" width="1.7109375" style="1" customWidth="1"/>
    <col min="6" max="6" width="5.00390625" style="77" customWidth="1"/>
    <col min="7" max="7" width="25.7109375" style="1" customWidth="1"/>
    <col min="8" max="9" width="8.28125" style="45" customWidth="1"/>
    <col min="10" max="10" width="1.7109375" style="1" customWidth="1"/>
    <col min="11" max="11" width="5.00390625" style="77" bestFit="1" customWidth="1"/>
    <col min="12" max="12" width="25.7109375" style="1" customWidth="1"/>
    <col min="13" max="14" width="8.28125" style="45" customWidth="1"/>
    <col min="15" max="15" width="1.7109375" style="1" customWidth="1"/>
    <col min="16" max="16" width="4.28125" style="1" customWidth="1"/>
    <col min="17" max="17" width="24.140625" style="45" bestFit="1" customWidth="1"/>
    <col min="18" max="18" width="6.57421875" style="45" bestFit="1" customWidth="1"/>
    <col min="19" max="19" width="5.28125" style="112" bestFit="1" customWidth="1"/>
    <col min="20" max="20" width="7.8515625" style="92" bestFit="1" customWidth="1"/>
    <col min="21" max="21" width="5.28125" style="106" bestFit="1" customWidth="1"/>
    <col min="22" max="22" width="8.8515625" style="98" bestFit="1" customWidth="1"/>
    <col min="23" max="23" width="6.00390625" style="1" bestFit="1" customWidth="1"/>
    <col min="24" max="24" width="8.8515625" style="1" bestFit="1" customWidth="1"/>
    <col min="25" max="25" width="3.00390625" style="1" customWidth="1"/>
    <col min="26" max="26" width="8.421875" style="1" customWidth="1"/>
    <col min="27" max="27" width="7.140625" style="1" customWidth="1"/>
    <col min="28" max="28" width="2.8515625" style="1" customWidth="1"/>
    <col min="29" max="29" width="4.28125" style="1" customWidth="1"/>
    <col min="30" max="30" width="21.421875" style="1" customWidth="1"/>
    <col min="31" max="31" width="7.140625" style="1" customWidth="1"/>
    <col min="32" max="32" width="7.00390625" style="1" customWidth="1"/>
    <col min="33" max="16384" width="9.140625" style="1" customWidth="1"/>
  </cols>
  <sheetData>
    <row r="1" spans="18:22" ht="13.5" hidden="1" thickBot="1">
      <c r="R1" s="14" t="s">
        <v>51</v>
      </c>
      <c r="S1" s="103" t="s">
        <v>35</v>
      </c>
      <c r="T1" s="89" t="s">
        <v>26</v>
      </c>
      <c r="U1" s="103" t="s">
        <v>35</v>
      </c>
      <c r="V1" s="89" t="s">
        <v>32</v>
      </c>
    </row>
    <row r="2" spans="17:26" ht="12.75" hidden="1">
      <c r="Q2" s="14" t="s">
        <v>33</v>
      </c>
      <c r="R2" s="88" t="s">
        <v>44</v>
      </c>
      <c r="S2" s="104" t="s">
        <v>51</v>
      </c>
      <c r="T2" s="90" t="s">
        <v>44</v>
      </c>
      <c r="U2" s="104" t="s">
        <v>26</v>
      </c>
      <c r="V2" s="90" t="s">
        <v>44</v>
      </c>
      <c r="W2" s="15" t="s">
        <v>10</v>
      </c>
      <c r="X2" s="15" t="s">
        <v>11</v>
      </c>
      <c r="Y2" s="15"/>
      <c r="Z2" s="16"/>
    </row>
    <row r="3" spans="17:26" ht="12.75" hidden="1">
      <c r="Q3" s="18" t="str">
        <f>B21</f>
        <v>Team/School name</v>
      </c>
      <c r="R3" s="87">
        <f>C27</f>
        <v>0</v>
      </c>
      <c r="S3" s="111">
        <f>RANK(R3,R$3:R$17,0)</f>
        <v>1</v>
      </c>
      <c r="T3" s="91">
        <f>D26</f>
        <v>0</v>
      </c>
      <c r="U3" s="105">
        <f>RANK(T3,T$3:T$17,0)</f>
        <v>1</v>
      </c>
      <c r="V3" s="97">
        <f>C28</f>
        <v>0</v>
      </c>
      <c r="W3" s="19">
        <f>IF(V3=0,15,RANK(V3,V$3:V$17,0))</f>
        <v>15</v>
      </c>
      <c r="X3" s="20" t="str">
        <f>VLOOKUP(W3,Y$3:Z$17,2)</f>
        <v>15th</v>
      </c>
      <c r="Y3" s="21">
        <v>1</v>
      </c>
      <c r="Z3" s="22" t="s">
        <v>37</v>
      </c>
    </row>
    <row r="4" spans="17:26" ht="12.75" hidden="1">
      <c r="Q4" s="18" t="str">
        <f>G21</f>
        <v>Team/School name</v>
      </c>
      <c r="R4" s="87">
        <f>H27</f>
        <v>0</v>
      </c>
      <c r="S4" s="111">
        <f aca="true" t="shared" si="0" ref="S4:S17">RANK(R4,R$3:R$17,0)</f>
        <v>1</v>
      </c>
      <c r="T4" s="91">
        <f>I26</f>
        <v>0</v>
      </c>
      <c r="U4" s="105">
        <f aca="true" t="shared" si="1" ref="U4:U17">RANK(T4,T$3:T$17,0)</f>
        <v>1</v>
      </c>
      <c r="V4" s="97">
        <f>H28</f>
        <v>0</v>
      </c>
      <c r="W4" s="19">
        <f aca="true" t="shared" si="2" ref="W4:W17">IF(V4=0,15,RANK(V4,V$3:V$17,0))</f>
        <v>15</v>
      </c>
      <c r="X4" s="20" t="str">
        <f aca="true" t="shared" si="3" ref="X4:X17">VLOOKUP(W4,Y$3:Z$17,2)</f>
        <v>15th</v>
      </c>
      <c r="Y4" s="21">
        <v>2</v>
      </c>
      <c r="Z4" s="22" t="s">
        <v>38</v>
      </c>
    </row>
    <row r="5" spans="17:26" ht="12.75" hidden="1">
      <c r="Q5" s="18" t="str">
        <f>L21</f>
        <v>Team/School name</v>
      </c>
      <c r="R5" s="87">
        <f>M27</f>
        <v>0</v>
      </c>
      <c r="S5" s="111">
        <f t="shared" si="0"/>
        <v>1</v>
      </c>
      <c r="T5" s="91">
        <f>N26</f>
        <v>0</v>
      </c>
      <c r="U5" s="105">
        <f t="shared" si="1"/>
        <v>1</v>
      </c>
      <c r="V5" s="97">
        <f>M28</f>
        <v>0</v>
      </c>
      <c r="W5" s="19">
        <f t="shared" si="2"/>
        <v>15</v>
      </c>
      <c r="X5" s="20" t="str">
        <f t="shared" si="3"/>
        <v>15th</v>
      </c>
      <c r="Y5" s="21">
        <v>3</v>
      </c>
      <c r="Z5" s="22" t="s">
        <v>39</v>
      </c>
    </row>
    <row r="6" spans="17:26" ht="12.75" hidden="1">
      <c r="Q6" s="18" t="str">
        <f>B30</f>
        <v>Team/School name</v>
      </c>
      <c r="R6" s="87">
        <f>C36</f>
        <v>0</v>
      </c>
      <c r="S6" s="111">
        <f t="shared" si="0"/>
        <v>1</v>
      </c>
      <c r="T6" s="91">
        <f>D35</f>
        <v>0</v>
      </c>
      <c r="U6" s="105">
        <f t="shared" si="1"/>
        <v>1</v>
      </c>
      <c r="V6" s="97">
        <f>C37</f>
        <v>0</v>
      </c>
      <c r="W6" s="19">
        <f t="shared" si="2"/>
        <v>15</v>
      </c>
      <c r="X6" s="20" t="str">
        <f t="shared" si="3"/>
        <v>15th</v>
      </c>
      <c r="Y6" s="23">
        <v>4</v>
      </c>
      <c r="Z6" s="24" t="s">
        <v>1</v>
      </c>
    </row>
    <row r="7" spans="17:26" ht="12.75" hidden="1">
      <c r="Q7" s="18" t="str">
        <f>G30</f>
        <v>Team/School name</v>
      </c>
      <c r="R7" s="87">
        <f>H36</f>
        <v>0</v>
      </c>
      <c r="S7" s="111">
        <f t="shared" si="0"/>
        <v>1</v>
      </c>
      <c r="T7" s="91">
        <f>I35</f>
        <v>0</v>
      </c>
      <c r="U7" s="105">
        <f t="shared" si="1"/>
        <v>1</v>
      </c>
      <c r="V7" s="97">
        <f>H37</f>
        <v>0</v>
      </c>
      <c r="W7" s="19">
        <f t="shared" si="2"/>
        <v>15</v>
      </c>
      <c r="X7" s="20" t="str">
        <f t="shared" si="3"/>
        <v>15th</v>
      </c>
      <c r="Y7" s="23">
        <v>5</v>
      </c>
      <c r="Z7" s="24" t="s">
        <v>2</v>
      </c>
    </row>
    <row r="8" spans="17:26" ht="12.75" hidden="1">
      <c r="Q8" s="18" t="str">
        <f>L30</f>
        <v>Team/School name</v>
      </c>
      <c r="R8" s="87">
        <f>M36</f>
        <v>0</v>
      </c>
      <c r="S8" s="111">
        <f t="shared" si="0"/>
        <v>1</v>
      </c>
      <c r="T8" s="91">
        <f>N35</f>
        <v>0</v>
      </c>
      <c r="U8" s="105">
        <f t="shared" si="1"/>
        <v>1</v>
      </c>
      <c r="V8" s="97">
        <f>M37</f>
        <v>0</v>
      </c>
      <c r="W8" s="19">
        <f t="shared" si="2"/>
        <v>15</v>
      </c>
      <c r="X8" s="20" t="str">
        <f t="shared" si="3"/>
        <v>15th</v>
      </c>
      <c r="Y8" s="23">
        <v>6</v>
      </c>
      <c r="Z8" s="24" t="s">
        <v>3</v>
      </c>
    </row>
    <row r="9" spans="17:26" ht="12.75" hidden="1">
      <c r="Q9" s="18" t="str">
        <f>B39</f>
        <v>Team/School name</v>
      </c>
      <c r="R9" s="87">
        <f>C45</f>
        <v>0</v>
      </c>
      <c r="S9" s="111">
        <f t="shared" si="0"/>
        <v>1</v>
      </c>
      <c r="T9" s="91">
        <f>D44</f>
        <v>0</v>
      </c>
      <c r="U9" s="105">
        <f t="shared" si="1"/>
        <v>1</v>
      </c>
      <c r="V9" s="97">
        <f>C46</f>
        <v>0</v>
      </c>
      <c r="W9" s="19">
        <f t="shared" si="2"/>
        <v>15</v>
      </c>
      <c r="X9" s="20" t="str">
        <f t="shared" si="3"/>
        <v>15th</v>
      </c>
      <c r="Y9" s="23">
        <v>7</v>
      </c>
      <c r="Z9" s="24" t="s">
        <v>4</v>
      </c>
    </row>
    <row r="10" spans="17:26" ht="12.75" hidden="1">
      <c r="Q10" s="18" t="str">
        <f>G39</f>
        <v>Team/School name</v>
      </c>
      <c r="R10" s="87">
        <f>H45</f>
        <v>0</v>
      </c>
      <c r="S10" s="111">
        <f t="shared" si="0"/>
        <v>1</v>
      </c>
      <c r="T10" s="91">
        <f>I44</f>
        <v>0</v>
      </c>
      <c r="U10" s="105">
        <f t="shared" si="1"/>
        <v>1</v>
      </c>
      <c r="V10" s="97">
        <f>H46</f>
        <v>0</v>
      </c>
      <c r="W10" s="19">
        <f t="shared" si="2"/>
        <v>15</v>
      </c>
      <c r="X10" s="20" t="str">
        <f t="shared" si="3"/>
        <v>15th</v>
      </c>
      <c r="Y10" s="23">
        <v>8</v>
      </c>
      <c r="Z10" s="24" t="s">
        <v>5</v>
      </c>
    </row>
    <row r="11" spans="17:26" ht="12.75" hidden="1">
      <c r="Q11" s="18" t="str">
        <f>L39</f>
        <v>Team/School name</v>
      </c>
      <c r="R11" s="87">
        <f>M45</f>
        <v>0</v>
      </c>
      <c r="S11" s="111">
        <f t="shared" si="0"/>
        <v>1</v>
      </c>
      <c r="T11" s="91">
        <f>N44</f>
        <v>0</v>
      </c>
      <c r="U11" s="105">
        <f t="shared" si="1"/>
        <v>1</v>
      </c>
      <c r="V11" s="97">
        <f>M46</f>
        <v>0</v>
      </c>
      <c r="W11" s="19">
        <f t="shared" si="2"/>
        <v>15</v>
      </c>
      <c r="X11" s="20" t="str">
        <f t="shared" si="3"/>
        <v>15th</v>
      </c>
      <c r="Y11" s="23">
        <v>9</v>
      </c>
      <c r="Z11" s="24" t="s">
        <v>6</v>
      </c>
    </row>
    <row r="12" spans="17:26" ht="12.75" hidden="1">
      <c r="Q12" s="18" t="str">
        <f>B48</f>
        <v>Team/School name</v>
      </c>
      <c r="R12" s="87">
        <f>C54</f>
        <v>0</v>
      </c>
      <c r="S12" s="111">
        <f t="shared" si="0"/>
        <v>1</v>
      </c>
      <c r="T12" s="91">
        <f>D53</f>
        <v>0</v>
      </c>
      <c r="U12" s="105">
        <f t="shared" si="1"/>
        <v>1</v>
      </c>
      <c r="V12" s="97">
        <f>C55</f>
        <v>0</v>
      </c>
      <c r="W12" s="19">
        <f t="shared" si="2"/>
        <v>15</v>
      </c>
      <c r="X12" s="20" t="str">
        <f t="shared" si="3"/>
        <v>15th</v>
      </c>
      <c r="Y12" s="23">
        <v>10</v>
      </c>
      <c r="Z12" s="24" t="s">
        <v>7</v>
      </c>
    </row>
    <row r="13" spans="17:26" ht="12.75" hidden="1">
      <c r="Q13" s="18" t="str">
        <f>G48</f>
        <v>Team/School name</v>
      </c>
      <c r="R13" s="87">
        <f>H54</f>
        <v>0</v>
      </c>
      <c r="S13" s="111">
        <f t="shared" si="0"/>
        <v>1</v>
      </c>
      <c r="T13" s="91">
        <f>I53</f>
        <v>0</v>
      </c>
      <c r="U13" s="105">
        <f t="shared" si="1"/>
        <v>1</v>
      </c>
      <c r="V13" s="97">
        <f>H55</f>
        <v>0</v>
      </c>
      <c r="W13" s="19">
        <f t="shared" si="2"/>
        <v>15</v>
      </c>
      <c r="X13" s="20" t="str">
        <f t="shared" si="3"/>
        <v>15th</v>
      </c>
      <c r="Y13" s="23">
        <v>11</v>
      </c>
      <c r="Z13" s="24" t="s">
        <v>8</v>
      </c>
    </row>
    <row r="14" spans="17:26" ht="12.75" hidden="1">
      <c r="Q14" s="18" t="str">
        <f>L48</f>
        <v>Team/School name</v>
      </c>
      <c r="R14" s="87">
        <f>M54</f>
        <v>0</v>
      </c>
      <c r="S14" s="111">
        <f t="shared" si="0"/>
        <v>1</v>
      </c>
      <c r="T14" s="91">
        <f>N53</f>
        <v>0</v>
      </c>
      <c r="U14" s="105">
        <f t="shared" si="1"/>
        <v>1</v>
      </c>
      <c r="V14" s="97">
        <f>M55</f>
        <v>0</v>
      </c>
      <c r="W14" s="19">
        <f t="shared" si="2"/>
        <v>15</v>
      </c>
      <c r="X14" s="20" t="str">
        <f t="shared" si="3"/>
        <v>15th</v>
      </c>
      <c r="Y14" s="23">
        <v>12</v>
      </c>
      <c r="Z14" s="24" t="s">
        <v>9</v>
      </c>
    </row>
    <row r="15" spans="17:26" ht="12.75" hidden="1">
      <c r="Q15" s="166" t="str">
        <f>B57</f>
        <v>Team/School name</v>
      </c>
      <c r="R15" s="167">
        <f>C63</f>
        <v>0</v>
      </c>
      <c r="S15" s="111">
        <f t="shared" si="0"/>
        <v>1</v>
      </c>
      <c r="T15" s="168">
        <f>D62</f>
        <v>0</v>
      </c>
      <c r="U15" s="105">
        <f t="shared" si="1"/>
        <v>1</v>
      </c>
      <c r="V15" s="169">
        <f>C64</f>
        <v>0</v>
      </c>
      <c r="W15" s="19">
        <f t="shared" si="2"/>
        <v>15</v>
      </c>
      <c r="X15" s="20" t="str">
        <f t="shared" si="3"/>
        <v>15th</v>
      </c>
      <c r="Y15" s="170">
        <v>13</v>
      </c>
      <c r="Z15" s="171" t="s">
        <v>0</v>
      </c>
    </row>
    <row r="16" spans="17:27" ht="12.75" hidden="1">
      <c r="Q16" s="172" t="str">
        <f>G57</f>
        <v>Team/School name</v>
      </c>
      <c r="R16" s="158">
        <f>H63</f>
        <v>0</v>
      </c>
      <c r="S16" s="111">
        <f t="shared" si="0"/>
        <v>1</v>
      </c>
      <c r="T16" s="159">
        <f>I62</f>
        <v>0</v>
      </c>
      <c r="U16" s="105">
        <f t="shared" si="1"/>
        <v>1</v>
      </c>
      <c r="V16" s="97">
        <f>H64</f>
        <v>0</v>
      </c>
      <c r="W16" s="19">
        <f t="shared" si="2"/>
        <v>15</v>
      </c>
      <c r="X16" s="20" t="str">
        <f t="shared" si="3"/>
        <v>15th</v>
      </c>
      <c r="Y16" s="23">
        <v>14</v>
      </c>
      <c r="Z16" s="173" t="s">
        <v>72</v>
      </c>
      <c r="AA16" s="18"/>
    </row>
    <row r="17" spans="17:27" ht="12.75" hidden="1">
      <c r="Q17" s="18" t="str">
        <f>L57</f>
        <v>Team/School name</v>
      </c>
      <c r="R17" s="87">
        <f>M63</f>
        <v>0</v>
      </c>
      <c r="S17" s="111">
        <f t="shared" si="0"/>
        <v>1</v>
      </c>
      <c r="T17" s="91">
        <f>N62</f>
        <v>0</v>
      </c>
      <c r="U17" s="105">
        <f t="shared" si="1"/>
        <v>1</v>
      </c>
      <c r="V17" s="97">
        <f>M64</f>
        <v>0</v>
      </c>
      <c r="W17" s="19">
        <f t="shared" si="2"/>
        <v>15</v>
      </c>
      <c r="X17" s="20" t="str">
        <f t="shared" si="3"/>
        <v>15th</v>
      </c>
      <c r="Y17" s="23">
        <v>15</v>
      </c>
      <c r="Z17" s="173" t="s">
        <v>73</v>
      </c>
      <c r="AA17" s="18"/>
    </row>
    <row r="18" spans="17:22" ht="12.75" hidden="1">
      <c r="Q18" s="1"/>
      <c r="R18" s="1"/>
      <c r="S18" s="1"/>
      <c r="T18" s="1"/>
      <c r="U18" s="1"/>
      <c r="V18" s="1"/>
    </row>
    <row r="19" ht="15.75">
      <c r="A19" s="81" t="s">
        <v>47</v>
      </c>
    </row>
    <row r="21" spans="1:22" s="3" customFormat="1" ht="15">
      <c r="A21" s="82"/>
      <c r="B21" s="56" t="s">
        <v>52</v>
      </c>
      <c r="C21" s="122" t="s">
        <v>28</v>
      </c>
      <c r="D21" s="122" t="s">
        <v>29</v>
      </c>
      <c r="F21" s="82"/>
      <c r="G21" s="56" t="s">
        <v>52</v>
      </c>
      <c r="H21" s="122" t="s">
        <v>28</v>
      </c>
      <c r="I21" s="122" t="s">
        <v>29</v>
      </c>
      <c r="J21" s="68"/>
      <c r="K21" s="82"/>
      <c r="L21" s="56" t="s">
        <v>52</v>
      </c>
      <c r="M21" s="122" t="s">
        <v>28</v>
      </c>
      <c r="N21" s="122" t="s">
        <v>29</v>
      </c>
      <c r="Q21" s="8"/>
      <c r="R21" s="8"/>
      <c r="S21" s="113"/>
      <c r="T21" s="93"/>
      <c r="U21" s="107"/>
      <c r="V21" s="99"/>
    </row>
    <row r="22" spans="1:22" s="43" customFormat="1" ht="14.25">
      <c r="A22" s="12">
        <v>301</v>
      </c>
      <c r="B22" s="57"/>
      <c r="C22" s="69">
        <v>0</v>
      </c>
      <c r="D22" s="69">
        <v>0</v>
      </c>
      <c r="F22" s="12">
        <v>306</v>
      </c>
      <c r="G22" s="57"/>
      <c r="H22" s="69">
        <v>0</v>
      </c>
      <c r="I22" s="69">
        <v>0</v>
      </c>
      <c r="J22" s="51"/>
      <c r="K22" s="12">
        <v>311</v>
      </c>
      <c r="L22" s="57"/>
      <c r="M22" s="69">
        <v>0</v>
      </c>
      <c r="N22" s="69">
        <v>0</v>
      </c>
      <c r="Q22" s="62"/>
      <c r="R22" s="62"/>
      <c r="S22" s="114"/>
      <c r="T22" s="94"/>
      <c r="U22" s="108"/>
      <c r="V22" s="100"/>
    </row>
    <row r="23" spans="1:22" s="43" customFormat="1" ht="14.25">
      <c r="A23" s="13">
        <v>302</v>
      </c>
      <c r="B23" s="47"/>
      <c r="C23" s="70">
        <v>0</v>
      </c>
      <c r="D23" s="70">
        <v>0</v>
      </c>
      <c r="F23" s="13">
        <v>307</v>
      </c>
      <c r="G23" s="47"/>
      <c r="H23" s="70">
        <v>0</v>
      </c>
      <c r="I23" s="70">
        <v>0</v>
      </c>
      <c r="J23" s="39"/>
      <c r="K23" s="13">
        <v>312</v>
      </c>
      <c r="L23" s="47"/>
      <c r="M23" s="70">
        <v>0</v>
      </c>
      <c r="N23" s="70">
        <v>0</v>
      </c>
      <c r="Q23" s="62"/>
      <c r="R23" s="62"/>
      <c r="S23" s="114"/>
      <c r="T23" s="94"/>
      <c r="U23" s="108"/>
      <c r="V23" s="100"/>
    </row>
    <row r="24" spans="1:24" s="43" customFormat="1" ht="14.25">
      <c r="A24" s="13">
        <v>303</v>
      </c>
      <c r="B24" s="47"/>
      <c r="C24" s="70">
        <v>0</v>
      </c>
      <c r="D24" s="70">
        <v>0</v>
      </c>
      <c r="F24" s="13">
        <v>308</v>
      </c>
      <c r="G24" s="47"/>
      <c r="H24" s="70">
        <v>0</v>
      </c>
      <c r="I24" s="70">
        <v>0</v>
      </c>
      <c r="J24" s="51"/>
      <c r="K24" s="13">
        <v>313</v>
      </c>
      <c r="L24" s="47"/>
      <c r="M24" s="70">
        <v>0</v>
      </c>
      <c r="N24" s="70">
        <v>0</v>
      </c>
      <c r="Q24" s="62"/>
      <c r="R24" s="62"/>
      <c r="S24" s="114"/>
      <c r="T24" s="94"/>
      <c r="U24" s="108"/>
      <c r="V24" s="100"/>
      <c r="X24" s="39"/>
    </row>
    <row r="25" spans="1:24" s="43" customFormat="1" ht="14.25">
      <c r="A25" s="63">
        <v>304</v>
      </c>
      <c r="B25" s="48"/>
      <c r="C25" s="123">
        <v>0</v>
      </c>
      <c r="D25" s="123">
        <v>0</v>
      </c>
      <c r="F25" s="63">
        <v>309</v>
      </c>
      <c r="G25" s="48"/>
      <c r="H25" s="123">
        <v>0</v>
      </c>
      <c r="I25" s="123">
        <v>0</v>
      </c>
      <c r="J25" s="51"/>
      <c r="K25" s="63">
        <v>314</v>
      </c>
      <c r="L25" s="48"/>
      <c r="M25" s="123">
        <v>0</v>
      </c>
      <c r="N25" s="123">
        <v>0</v>
      </c>
      <c r="Q25" s="62"/>
      <c r="R25" s="62"/>
      <c r="S25" s="114"/>
      <c r="T25" s="94"/>
      <c r="U25" s="108"/>
      <c r="V25" s="100"/>
      <c r="X25" s="39"/>
    </row>
    <row r="26" spans="1:24" s="3" customFormat="1" ht="14.25">
      <c r="A26" s="83"/>
      <c r="B26" s="76" t="s">
        <v>32</v>
      </c>
      <c r="C26" s="71">
        <f>SUM(C22:C25)-MIN(C22:C25)</f>
        <v>0</v>
      </c>
      <c r="D26" s="71">
        <f>SUM(D22:D25)-MIN(D22:D25)</f>
        <v>0</v>
      </c>
      <c r="F26" s="83"/>
      <c r="G26" s="76" t="s">
        <v>32</v>
      </c>
      <c r="H26" s="71">
        <f>SUM(H22:H25)-MIN(H22:H25)</f>
        <v>0</v>
      </c>
      <c r="I26" s="71">
        <f>SUM(I22:I25)-MIN(I22:I25)</f>
        <v>0</v>
      </c>
      <c r="J26" s="5"/>
      <c r="K26" s="83"/>
      <c r="L26" s="76" t="s">
        <v>32</v>
      </c>
      <c r="M26" s="71">
        <f>SUM(M22:M25)-MIN(M22:M25)</f>
        <v>0</v>
      </c>
      <c r="N26" s="71">
        <f>SUM(N22:N25)-MIN(N22:N25)</f>
        <v>0</v>
      </c>
      <c r="Q26" s="8"/>
      <c r="R26" s="8"/>
      <c r="S26" s="113"/>
      <c r="T26" s="93"/>
      <c r="U26" s="107"/>
      <c r="V26" s="99"/>
      <c r="X26" s="9"/>
    </row>
    <row r="27" spans="1:24" s="3" customFormat="1" ht="14.25">
      <c r="A27" s="84">
        <v>305</v>
      </c>
      <c r="B27" s="4" t="s">
        <v>50</v>
      </c>
      <c r="C27" s="124">
        <v>0</v>
      </c>
      <c r="D27" s="75"/>
      <c r="F27" s="84">
        <v>310</v>
      </c>
      <c r="G27" s="4" t="s">
        <v>50</v>
      </c>
      <c r="H27" s="124">
        <v>0</v>
      </c>
      <c r="I27" s="75"/>
      <c r="J27" s="6"/>
      <c r="K27" s="84">
        <v>315</v>
      </c>
      <c r="L27" s="4" t="s">
        <v>50</v>
      </c>
      <c r="M27" s="124">
        <v>0</v>
      </c>
      <c r="N27" s="75"/>
      <c r="Q27" s="8"/>
      <c r="R27" s="8"/>
      <c r="S27" s="113"/>
      <c r="T27" s="93"/>
      <c r="U27" s="107"/>
      <c r="V27" s="99"/>
      <c r="X27" s="9"/>
    </row>
    <row r="28" spans="1:24" s="3" customFormat="1" ht="14.25">
      <c r="A28" s="80"/>
      <c r="B28" s="9" t="s">
        <v>34</v>
      </c>
      <c r="C28" s="150">
        <f>C26+D26+C27</f>
        <v>0</v>
      </c>
      <c r="D28" s="154" t="str">
        <f>X3</f>
        <v>15th</v>
      </c>
      <c r="F28" s="80"/>
      <c r="G28" s="9" t="s">
        <v>34</v>
      </c>
      <c r="H28" s="150">
        <f>H26+I26+H27</f>
        <v>0</v>
      </c>
      <c r="I28" s="154" t="str">
        <f>X4</f>
        <v>15th</v>
      </c>
      <c r="J28" s="6"/>
      <c r="K28" s="80"/>
      <c r="L28" s="9" t="s">
        <v>34</v>
      </c>
      <c r="M28" s="150">
        <f>M26+N26+M27</f>
        <v>0</v>
      </c>
      <c r="N28" s="154" t="str">
        <f>X5</f>
        <v>15th</v>
      </c>
      <c r="Q28" s="8"/>
      <c r="R28" s="8"/>
      <c r="S28" s="113"/>
      <c r="T28" s="93"/>
      <c r="U28" s="107"/>
      <c r="V28" s="99"/>
      <c r="X28" s="6"/>
    </row>
    <row r="29" spans="1:24" s="3" customFormat="1" ht="14.25">
      <c r="A29" s="80"/>
      <c r="B29" s="42"/>
      <c r="C29" s="6"/>
      <c r="D29" s="6"/>
      <c r="F29" s="80"/>
      <c r="G29" s="42"/>
      <c r="H29" s="6"/>
      <c r="I29" s="6"/>
      <c r="J29" s="6"/>
      <c r="K29" s="80"/>
      <c r="L29" s="42"/>
      <c r="M29" s="6"/>
      <c r="N29" s="6"/>
      <c r="Q29" s="64"/>
      <c r="R29" s="64"/>
      <c r="S29" s="115"/>
      <c r="T29" s="95"/>
      <c r="U29" s="109"/>
      <c r="V29" s="101"/>
      <c r="X29" s="6"/>
    </row>
    <row r="30" spans="1:24" s="3" customFormat="1" ht="15">
      <c r="A30" s="82"/>
      <c r="B30" s="56" t="s">
        <v>52</v>
      </c>
      <c r="C30" s="122" t="s">
        <v>28</v>
      </c>
      <c r="D30" s="122" t="s">
        <v>29</v>
      </c>
      <c r="F30" s="82"/>
      <c r="G30" s="56" t="s">
        <v>52</v>
      </c>
      <c r="H30" s="122" t="s">
        <v>28</v>
      </c>
      <c r="I30" s="122" t="s">
        <v>29</v>
      </c>
      <c r="J30" s="6"/>
      <c r="K30" s="82"/>
      <c r="L30" s="56" t="s">
        <v>52</v>
      </c>
      <c r="M30" s="122" t="s">
        <v>28</v>
      </c>
      <c r="N30" s="122" t="s">
        <v>29</v>
      </c>
      <c r="Q30" s="64"/>
      <c r="R30" s="64"/>
      <c r="S30" s="115"/>
      <c r="T30" s="95"/>
      <c r="U30" s="109"/>
      <c r="V30" s="101"/>
      <c r="X30" s="6"/>
    </row>
    <row r="31" spans="1:24" s="3" customFormat="1" ht="14.25">
      <c r="A31" s="12">
        <v>316</v>
      </c>
      <c r="B31" s="57"/>
      <c r="C31" s="69">
        <v>0</v>
      </c>
      <c r="D31" s="69">
        <v>0</v>
      </c>
      <c r="F31" s="12">
        <v>321</v>
      </c>
      <c r="G31" s="57"/>
      <c r="H31" s="69">
        <v>0</v>
      </c>
      <c r="I31" s="69">
        <v>0</v>
      </c>
      <c r="J31" s="6"/>
      <c r="K31" s="12">
        <v>326</v>
      </c>
      <c r="L31" s="57"/>
      <c r="M31" s="69">
        <v>0</v>
      </c>
      <c r="N31" s="69">
        <v>0</v>
      </c>
      <c r="Q31" s="6"/>
      <c r="R31" s="6"/>
      <c r="S31" s="115"/>
      <c r="T31" s="95"/>
      <c r="U31" s="109"/>
      <c r="V31" s="101"/>
      <c r="X31" s="6"/>
    </row>
    <row r="32" spans="1:24" s="3" customFormat="1" ht="14.25">
      <c r="A32" s="13">
        <v>317</v>
      </c>
      <c r="B32" s="47"/>
      <c r="C32" s="70">
        <v>0</v>
      </c>
      <c r="D32" s="70">
        <v>0</v>
      </c>
      <c r="F32" s="13">
        <v>322</v>
      </c>
      <c r="G32" s="47"/>
      <c r="H32" s="70">
        <v>0</v>
      </c>
      <c r="I32" s="70">
        <v>0</v>
      </c>
      <c r="J32" s="6"/>
      <c r="K32" s="13">
        <v>327</v>
      </c>
      <c r="L32" s="47"/>
      <c r="M32" s="70">
        <v>0</v>
      </c>
      <c r="N32" s="70">
        <v>0</v>
      </c>
      <c r="Q32" s="6"/>
      <c r="R32" s="6"/>
      <c r="S32" s="115"/>
      <c r="T32" s="95"/>
      <c r="U32" s="109"/>
      <c r="V32" s="101"/>
      <c r="X32" s="6"/>
    </row>
    <row r="33" spans="1:24" s="3" customFormat="1" ht="14.25">
      <c r="A33" s="13">
        <v>318</v>
      </c>
      <c r="B33" s="47"/>
      <c r="C33" s="70">
        <v>0</v>
      </c>
      <c r="D33" s="70">
        <v>0</v>
      </c>
      <c r="F33" s="13">
        <v>323</v>
      </c>
      <c r="G33" s="47"/>
      <c r="H33" s="70">
        <v>0</v>
      </c>
      <c r="I33" s="70">
        <v>0</v>
      </c>
      <c r="J33" s="6"/>
      <c r="K33" s="13">
        <v>328</v>
      </c>
      <c r="L33" s="47"/>
      <c r="M33" s="70">
        <v>0</v>
      </c>
      <c r="N33" s="70">
        <v>0</v>
      </c>
      <c r="Q33" s="6"/>
      <c r="R33" s="6"/>
      <c r="S33" s="115"/>
      <c r="T33" s="95"/>
      <c r="U33" s="109"/>
      <c r="V33" s="101"/>
      <c r="X33" s="6"/>
    </row>
    <row r="34" spans="1:24" s="3" customFormat="1" ht="14.25">
      <c r="A34" s="63">
        <v>319</v>
      </c>
      <c r="B34" s="48"/>
      <c r="C34" s="123">
        <v>0</v>
      </c>
      <c r="D34" s="123">
        <v>0</v>
      </c>
      <c r="F34" s="63">
        <v>324</v>
      </c>
      <c r="G34" s="48"/>
      <c r="H34" s="123">
        <v>0</v>
      </c>
      <c r="I34" s="123">
        <v>0</v>
      </c>
      <c r="J34" s="6"/>
      <c r="K34" s="63">
        <v>329</v>
      </c>
      <c r="L34" s="48"/>
      <c r="M34" s="123">
        <v>0</v>
      </c>
      <c r="N34" s="123">
        <v>0</v>
      </c>
      <c r="Q34" s="6"/>
      <c r="R34" s="6"/>
      <c r="S34" s="115"/>
      <c r="T34" s="95"/>
      <c r="U34" s="109"/>
      <c r="V34" s="101"/>
      <c r="X34" s="6"/>
    </row>
    <row r="35" spans="1:24" s="3" customFormat="1" ht="14.25">
      <c r="A35" s="83"/>
      <c r="B35" s="76" t="s">
        <v>32</v>
      </c>
      <c r="C35" s="71">
        <f>SUM(C31:C34)-MIN(C31:C34)</f>
        <v>0</v>
      </c>
      <c r="D35" s="71">
        <f>SUM(D31:D34)-MIN(D31:D34)</f>
        <v>0</v>
      </c>
      <c r="F35" s="83"/>
      <c r="G35" s="76" t="s">
        <v>32</v>
      </c>
      <c r="H35" s="71">
        <f>SUM(H31:H34)-MIN(H31:H34)</f>
        <v>0</v>
      </c>
      <c r="I35" s="71">
        <f>SUM(I31:I34)-MIN(I31:I34)</f>
        <v>0</v>
      </c>
      <c r="J35" s="6"/>
      <c r="K35" s="83"/>
      <c r="L35" s="76" t="s">
        <v>32</v>
      </c>
      <c r="M35" s="71">
        <f>SUM(M31:M34)-MIN(M31:M34)</f>
        <v>0</v>
      </c>
      <c r="N35" s="71">
        <f>SUM(N31:N34)-MIN(N31:N34)</f>
        <v>0</v>
      </c>
      <c r="Q35" s="6"/>
      <c r="R35" s="6"/>
      <c r="S35" s="115"/>
      <c r="T35" s="95"/>
      <c r="U35" s="109"/>
      <c r="V35" s="101"/>
      <c r="X35" s="9"/>
    </row>
    <row r="36" spans="1:24" s="3" customFormat="1" ht="14.25">
      <c r="A36" s="84">
        <v>340</v>
      </c>
      <c r="B36" s="4" t="s">
        <v>50</v>
      </c>
      <c r="C36" s="124">
        <v>0</v>
      </c>
      <c r="D36" s="75"/>
      <c r="F36" s="84">
        <v>325</v>
      </c>
      <c r="G36" s="4" t="s">
        <v>50</v>
      </c>
      <c r="H36" s="124">
        <v>0</v>
      </c>
      <c r="I36" s="75"/>
      <c r="J36" s="6"/>
      <c r="K36" s="84">
        <v>330</v>
      </c>
      <c r="L36" s="4" t="s">
        <v>50</v>
      </c>
      <c r="M36" s="124">
        <v>0</v>
      </c>
      <c r="N36" s="75"/>
      <c r="S36" s="113"/>
      <c r="T36" s="93"/>
      <c r="U36" s="107"/>
      <c r="V36" s="99"/>
      <c r="X36" s="6"/>
    </row>
    <row r="37" spans="1:24" s="3" customFormat="1" ht="14.25">
      <c r="A37" s="80"/>
      <c r="B37" s="9" t="s">
        <v>34</v>
      </c>
      <c r="C37" s="150">
        <f>C35+D35+C36</f>
        <v>0</v>
      </c>
      <c r="D37" s="154" t="str">
        <f>X6</f>
        <v>15th</v>
      </c>
      <c r="F37" s="80"/>
      <c r="G37" s="9" t="s">
        <v>34</v>
      </c>
      <c r="H37" s="150">
        <f>H35+I35+H36</f>
        <v>0</v>
      </c>
      <c r="I37" s="154" t="str">
        <f>X7</f>
        <v>15th</v>
      </c>
      <c r="K37" s="80"/>
      <c r="L37" s="9" t="s">
        <v>34</v>
      </c>
      <c r="M37" s="150">
        <f>M35+N35+M36</f>
        <v>0</v>
      </c>
      <c r="N37" s="154" t="str">
        <f>X8</f>
        <v>15th</v>
      </c>
      <c r="S37" s="113"/>
      <c r="T37" s="93"/>
      <c r="U37" s="107"/>
      <c r="V37" s="99"/>
      <c r="X37" s="6"/>
    </row>
    <row r="38" spans="1:24" s="3" customFormat="1" ht="14.25">
      <c r="A38" s="80"/>
      <c r="B38" s="9"/>
      <c r="C38" s="73"/>
      <c r="F38" s="80"/>
      <c r="G38" s="9"/>
      <c r="H38" s="73"/>
      <c r="K38" s="80"/>
      <c r="L38" s="9"/>
      <c r="M38" s="73"/>
      <c r="S38" s="113"/>
      <c r="T38" s="93"/>
      <c r="U38" s="107"/>
      <c r="V38" s="99"/>
      <c r="X38" s="6"/>
    </row>
    <row r="39" spans="1:22" s="3" customFormat="1" ht="15">
      <c r="A39" s="82"/>
      <c r="B39" s="56" t="s">
        <v>52</v>
      </c>
      <c r="C39" s="122" t="s">
        <v>28</v>
      </c>
      <c r="D39" s="122" t="s">
        <v>29</v>
      </c>
      <c r="F39" s="82"/>
      <c r="G39" s="56" t="s">
        <v>52</v>
      </c>
      <c r="H39" s="122" t="s">
        <v>28</v>
      </c>
      <c r="I39" s="122" t="s">
        <v>29</v>
      </c>
      <c r="K39" s="82"/>
      <c r="L39" s="56" t="s">
        <v>52</v>
      </c>
      <c r="M39" s="122" t="s">
        <v>28</v>
      </c>
      <c r="N39" s="122" t="s">
        <v>29</v>
      </c>
      <c r="S39" s="113"/>
      <c r="T39" s="93"/>
      <c r="U39" s="107"/>
      <c r="V39" s="99"/>
    </row>
    <row r="40" spans="1:22" s="43" customFormat="1" ht="14.25">
      <c r="A40" s="12">
        <v>331</v>
      </c>
      <c r="B40" s="57"/>
      <c r="C40" s="69">
        <v>0</v>
      </c>
      <c r="D40" s="69">
        <v>0</v>
      </c>
      <c r="F40" s="12">
        <v>336</v>
      </c>
      <c r="G40" s="57"/>
      <c r="H40" s="69">
        <v>0</v>
      </c>
      <c r="I40" s="69">
        <v>0</v>
      </c>
      <c r="K40" s="12">
        <v>341</v>
      </c>
      <c r="L40" s="57"/>
      <c r="M40" s="69">
        <v>0</v>
      </c>
      <c r="N40" s="69">
        <v>0</v>
      </c>
      <c r="S40" s="114"/>
      <c r="T40" s="94"/>
      <c r="U40" s="108"/>
      <c r="V40" s="100"/>
    </row>
    <row r="41" spans="1:22" s="43" customFormat="1" ht="14.25">
      <c r="A41" s="13">
        <v>332</v>
      </c>
      <c r="B41" s="47"/>
      <c r="C41" s="70">
        <v>0</v>
      </c>
      <c r="D41" s="70">
        <v>0</v>
      </c>
      <c r="F41" s="13">
        <v>337</v>
      </c>
      <c r="G41" s="47"/>
      <c r="H41" s="70">
        <v>0</v>
      </c>
      <c r="I41" s="70">
        <v>0</v>
      </c>
      <c r="K41" s="13">
        <v>342</v>
      </c>
      <c r="L41" s="47"/>
      <c r="M41" s="70">
        <v>0</v>
      </c>
      <c r="N41" s="70">
        <v>0</v>
      </c>
      <c r="S41" s="114"/>
      <c r="T41" s="94"/>
      <c r="U41" s="108"/>
      <c r="V41" s="100"/>
    </row>
    <row r="42" spans="1:22" s="43" customFormat="1" ht="14.25">
      <c r="A42" s="13">
        <v>333</v>
      </c>
      <c r="B42" s="47"/>
      <c r="C42" s="70">
        <v>0</v>
      </c>
      <c r="D42" s="70">
        <v>0</v>
      </c>
      <c r="F42" s="13">
        <v>338</v>
      </c>
      <c r="G42" s="47"/>
      <c r="H42" s="70">
        <v>0</v>
      </c>
      <c r="I42" s="70">
        <v>0</v>
      </c>
      <c r="K42" s="13">
        <v>343</v>
      </c>
      <c r="L42" s="47"/>
      <c r="M42" s="70">
        <v>0</v>
      </c>
      <c r="N42" s="70">
        <v>0</v>
      </c>
      <c r="S42" s="114"/>
      <c r="T42" s="94"/>
      <c r="U42" s="108"/>
      <c r="V42" s="100"/>
    </row>
    <row r="43" spans="1:22" s="43" customFormat="1" ht="14.25">
      <c r="A43" s="63">
        <v>334</v>
      </c>
      <c r="B43" s="48"/>
      <c r="C43" s="123">
        <v>0</v>
      </c>
      <c r="D43" s="123">
        <v>0</v>
      </c>
      <c r="F43" s="63">
        <v>339</v>
      </c>
      <c r="G43" s="48"/>
      <c r="H43" s="123">
        <v>0</v>
      </c>
      <c r="I43" s="123">
        <v>0</v>
      </c>
      <c r="K43" s="63">
        <v>344</v>
      </c>
      <c r="L43" s="48"/>
      <c r="M43" s="123">
        <v>0</v>
      </c>
      <c r="N43" s="123">
        <v>0</v>
      </c>
      <c r="S43" s="114"/>
      <c r="T43" s="94"/>
      <c r="U43" s="108"/>
      <c r="V43" s="100"/>
    </row>
    <row r="44" spans="1:22" s="3" customFormat="1" ht="14.25">
      <c r="A44" s="83"/>
      <c r="B44" s="76" t="s">
        <v>32</v>
      </c>
      <c r="C44" s="71">
        <f>SUM(C40:C43)-MIN(C40:C43)</f>
        <v>0</v>
      </c>
      <c r="D44" s="71">
        <f>SUM(D40:D43)-MIN(D40:D43)</f>
        <v>0</v>
      </c>
      <c r="F44" s="83"/>
      <c r="G44" s="76" t="s">
        <v>32</v>
      </c>
      <c r="H44" s="71">
        <f>SUM(H40:H43)-MIN(H40:H43)</f>
        <v>0</v>
      </c>
      <c r="I44" s="71">
        <f>SUM(I40:I43)-MIN(I40:I43)</f>
        <v>0</v>
      </c>
      <c r="K44" s="83"/>
      <c r="L44" s="76" t="s">
        <v>32</v>
      </c>
      <c r="M44" s="71">
        <f>SUM(M40:M43)-MIN(M40:M43)</f>
        <v>0</v>
      </c>
      <c r="N44" s="71">
        <f>SUM(N40:N43)-MIN(N40:N43)</f>
        <v>0</v>
      </c>
      <c r="S44" s="113"/>
      <c r="T44" s="93"/>
      <c r="U44" s="107"/>
      <c r="V44" s="99"/>
    </row>
    <row r="45" spans="1:22" s="3" customFormat="1" ht="14.25">
      <c r="A45" s="84">
        <v>335</v>
      </c>
      <c r="B45" s="4" t="s">
        <v>50</v>
      </c>
      <c r="C45" s="124">
        <v>0</v>
      </c>
      <c r="D45" s="75"/>
      <c r="F45" s="84">
        <v>340</v>
      </c>
      <c r="G45" s="4" t="s">
        <v>50</v>
      </c>
      <c r="H45" s="124">
        <v>0</v>
      </c>
      <c r="I45" s="75"/>
      <c r="K45" s="84">
        <v>345</v>
      </c>
      <c r="L45" s="4" t="s">
        <v>50</v>
      </c>
      <c r="M45" s="124">
        <v>0</v>
      </c>
      <c r="N45" s="75"/>
      <c r="S45" s="113"/>
      <c r="T45" s="93"/>
      <c r="U45" s="107"/>
      <c r="V45" s="99"/>
    </row>
    <row r="46" spans="1:22" s="3" customFormat="1" ht="14.25">
      <c r="A46" s="80"/>
      <c r="B46" s="9" t="s">
        <v>34</v>
      </c>
      <c r="C46" s="150">
        <f>C44+D44+C45</f>
        <v>0</v>
      </c>
      <c r="D46" s="154" t="str">
        <f>X9</f>
        <v>15th</v>
      </c>
      <c r="E46" s="6"/>
      <c r="F46" s="86"/>
      <c r="G46" s="9" t="s">
        <v>34</v>
      </c>
      <c r="H46" s="150">
        <f>H44+I44+H45</f>
        <v>0</v>
      </c>
      <c r="I46" s="154" t="str">
        <f>X10</f>
        <v>15th</v>
      </c>
      <c r="K46" s="80"/>
      <c r="L46" s="9" t="s">
        <v>34</v>
      </c>
      <c r="M46" s="150">
        <f>M44+N44+M45</f>
        <v>0</v>
      </c>
      <c r="N46" s="154" t="str">
        <f>X11</f>
        <v>15th</v>
      </c>
      <c r="O46" s="6"/>
      <c r="S46" s="113"/>
      <c r="T46" s="93"/>
      <c r="U46" s="107"/>
      <c r="V46" s="101"/>
    </row>
    <row r="47" spans="1:22" s="3" customFormat="1" ht="14.25">
      <c r="A47" s="80"/>
      <c r="B47" s="9"/>
      <c r="C47" s="73"/>
      <c r="D47" s="6"/>
      <c r="E47" s="6"/>
      <c r="F47" s="86"/>
      <c r="G47" s="9"/>
      <c r="H47" s="73"/>
      <c r="K47" s="80"/>
      <c r="L47" s="9"/>
      <c r="M47" s="73"/>
      <c r="N47" s="6"/>
      <c r="O47" s="6"/>
      <c r="S47" s="113"/>
      <c r="T47" s="93"/>
      <c r="U47" s="107"/>
      <c r="V47" s="101"/>
    </row>
    <row r="48" spans="1:22" s="3" customFormat="1" ht="15">
      <c r="A48" s="82"/>
      <c r="B48" s="56" t="s">
        <v>52</v>
      </c>
      <c r="C48" s="122" t="s">
        <v>28</v>
      </c>
      <c r="D48" s="122" t="s">
        <v>29</v>
      </c>
      <c r="F48" s="82"/>
      <c r="G48" s="56" t="s">
        <v>52</v>
      </c>
      <c r="H48" s="122" t="s">
        <v>28</v>
      </c>
      <c r="I48" s="122" t="s">
        <v>29</v>
      </c>
      <c r="J48" s="68"/>
      <c r="K48" s="82"/>
      <c r="L48" s="56" t="s">
        <v>52</v>
      </c>
      <c r="M48" s="122" t="s">
        <v>28</v>
      </c>
      <c r="N48" s="122" t="s">
        <v>29</v>
      </c>
      <c r="S48" s="113"/>
      <c r="T48" s="93"/>
      <c r="U48" s="107"/>
      <c r="V48" s="99"/>
    </row>
    <row r="49" spans="1:22" s="43" customFormat="1" ht="14.25">
      <c r="A49" s="12">
        <v>346</v>
      </c>
      <c r="B49" s="57"/>
      <c r="C49" s="69">
        <v>0</v>
      </c>
      <c r="D49" s="69">
        <v>0</v>
      </c>
      <c r="F49" s="12">
        <v>351</v>
      </c>
      <c r="G49" s="57"/>
      <c r="H49" s="69">
        <v>0</v>
      </c>
      <c r="I49" s="69">
        <v>0</v>
      </c>
      <c r="K49" s="12">
        <v>356</v>
      </c>
      <c r="L49" s="57"/>
      <c r="M49" s="69">
        <v>0</v>
      </c>
      <c r="N49" s="69">
        <v>0</v>
      </c>
      <c r="S49" s="114"/>
      <c r="T49" s="94"/>
      <c r="U49" s="108"/>
      <c r="V49" s="100"/>
    </row>
    <row r="50" spans="1:22" s="43" customFormat="1" ht="14.25">
      <c r="A50" s="13">
        <v>347</v>
      </c>
      <c r="B50" s="47"/>
      <c r="C50" s="70">
        <v>0</v>
      </c>
      <c r="D50" s="70">
        <v>0</v>
      </c>
      <c r="F50" s="13">
        <v>352</v>
      </c>
      <c r="G50" s="47"/>
      <c r="H50" s="70">
        <v>0</v>
      </c>
      <c r="I50" s="70">
        <v>0</v>
      </c>
      <c r="K50" s="13">
        <v>357</v>
      </c>
      <c r="L50" s="47"/>
      <c r="M50" s="70">
        <v>0</v>
      </c>
      <c r="N50" s="70">
        <v>0</v>
      </c>
      <c r="S50" s="114"/>
      <c r="T50" s="94"/>
      <c r="U50" s="108"/>
      <c r="V50" s="100"/>
    </row>
    <row r="51" spans="1:22" s="43" customFormat="1" ht="14.25">
      <c r="A51" s="13">
        <v>348</v>
      </c>
      <c r="B51" s="47"/>
      <c r="C51" s="70">
        <v>0</v>
      </c>
      <c r="D51" s="70">
        <v>0</v>
      </c>
      <c r="F51" s="13">
        <v>353</v>
      </c>
      <c r="G51" s="47"/>
      <c r="H51" s="70">
        <v>0</v>
      </c>
      <c r="I51" s="70">
        <v>0</v>
      </c>
      <c r="K51" s="13">
        <v>358</v>
      </c>
      <c r="L51" s="47"/>
      <c r="M51" s="70">
        <v>0</v>
      </c>
      <c r="N51" s="70">
        <v>0</v>
      </c>
      <c r="S51" s="114"/>
      <c r="T51" s="94"/>
      <c r="U51" s="108"/>
      <c r="V51" s="100"/>
    </row>
    <row r="52" spans="1:22" s="43" customFormat="1" ht="14.25">
      <c r="A52" s="63">
        <v>349</v>
      </c>
      <c r="B52" s="48"/>
      <c r="C52" s="123">
        <v>0</v>
      </c>
      <c r="D52" s="123">
        <v>0</v>
      </c>
      <c r="F52" s="63">
        <v>354</v>
      </c>
      <c r="G52" s="48"/>
      <c r="H52" s="123">
        <v>0</v>
      </c>
      <c r="I52" s="123">
        <v>0</v>
      </c>
      <c r="K52" s="63">
        <v>359</v>
      </c>
      <c r="L52" s="48"/>
      <c r="M52" s="123">
        <v>0</v>
      </c>
      <c r="N52" s="123">
        <v>0</v>
      </c>
      <c r="S52" s="114"/>
      <c r="T52" s="94"/>
      <c r="U52" s="108"/>
      <c r="V52" s="100"/>
    </row>
    <row r="53" spans="1:22" s="3" customFormat="1" ht="14.25">
      <c r="A53" s="83"/>
      <c r="B53" s="76" t="s">
        <v>32</v>
      </c>
      <c r="C53" s="71">
        <f>SUM(C49:C52)-MIN(C49:C52)</f>
        <v>0</v>
      </c>
      <c r="D53" s="71">
        <f>SUM(D49:D52)-MIN(D49:D52)</f>
        <v>0</v>
      </c>
      <c r="F53" s="83"/>
      <c r="G53" s="76" t="s">
        <v>32</v>
      </c>
      <c r="H53" s="71">
        <f>SUM(H49:H52)-MIN(H49:H52)</f>
        <v>0</v>
      </c>
      <c r="I53" s="71">
        <f>SUM(I49:I52)-MIN(I49:I52)</f>
        <v>0</v>
      </c>
      <c r="J53" s="5"/>
      <c r="K53" s="83"/>
      <c r="L53" s="76" t="s">
        <v>32</v>
      </c>
      <c r="M53" s="71">
        <f>SUM(M49:M52)-MIN(M49:M52)</f>
        <v>0</v>
      </c>
      <c r="N53" s="71">
        <f>SUM(N49:N52)-MIN(N49:N52)</f>
        <v>0</v>
      </c>
      <c r="S53" s="113"/>
      <c r="T53" s="93"/>
      <c r="U53" s="107"/>
      <c r="V53" s="99"/>
    </row>
    <row r="54" spans="1:22" s="3" customFormat="1" ht="14.25">
      <c r="A54" s="84">
        <v>350</v>
      </c>
      <c r="B54" s="4" t="s">
        <v>50</v>
      </c>
      <c r="C54" s="124">
        <v>0</v>
      </c>
      <c r="D54" s="75"/>
      <c r="F54" s="84">
        <v>355</v>
      </c>
      <c r="G54" s="4" t="s">
        <v>50</v>
      </c>
      <c r="H54" s="124">
        <v>0</v>
      </c>
      <c r="I54" s="75"/>
      <c r="K54" s="84">
        <v>360</v>
      </c>
      <c r="L54" s="4" t="s">
        <v>50</v>
      </c>
      <c r="M54" s="124">
        <v>0</v>
      </c>
      <c r="N54" s="75"/>
      <c r="S54" s="113"/>
      <c r="T54" s="93"/>
      <c r="U54" s="107"/>
      <c r="V54" s="99"/>
    </row>
    <row r="55" spans="2:14" ht="14.25">
      <c r="B55" s="9" t="s">
        <v>34</v>
      </c>
      <c r="C55" s="150">
        <f>C53+D53+C54</f>
        <v>0</v>
      </c>
      <c r="D55" s="154" t="str">
        <f>X12</f>
        <v>15th</v>
      </c>
      <c r="G55" s="9" t="s">
        <v>34</v>
      </c>
      <c r="H55" s="150">
        <f>H53+I53+H54</f>
        <v>0</v>
      </c>
      <c r="I55" s="154" t="str">
        <f>X13</f>
        <v>15th</v>
      </c>
      <c r="L55" s="9" t="s">
        <v>34</v>
      </c>
      <c r="M55" s="150">
        <f>M53+N53+M54</f>
        <v>0</v>
      </c>
      <c r="N55" s="154" t="str">
        <f>X14</f>
        <v>15th</v>
      </c>
    </row>
    <row r="56" spans="2:13" ht="14.25">
      <c r="B56" s="9"/>
      <c r="C56" s="73"/>
      <c r="G56" s="9"/>
      <c r="H56" s="73"/>
      <c r="L56" s="9"/>
      <c r="M56" s="73"/>
    </row>
    <row r="57" spans="1:22" s="2" customFormat="1" ht="15">
      <c r="A57" s="82"/>
      <c r="B57" s="56" t="s">
        <v>52</v>
      </c>
      <c r="C57" s="122" t="s">
        <v>28</v>
      </c>
      <c r="D57" s="122" t="s">
        <v>29</v>
      </c>
      <c r="F57" s="82"/>
      <c r="G57" s="56" t="s">
        <v>52</v>
      </c>
      <c r="H57" s="122" t="s">
        <v>28</v>
      </c>
      <c r="I57" s="122" t="s">
        <v>29</v>
      </c>
      <c r="K57" s="82"/>
      <c r="L57" s="56" t="s">
        <v>52</v>
      </c>
      <c r="M57" s="122" t="s">
        <v>28</v>
      </c>
      <c r="N57" s="122" t="s">
        <v>29</v>
      </c>
      <c r="S57" s="116"/>
      <c r="T57" s="96"/>
      <c r="U57" s="110"/>
      <c r="V57" s="102"/>
    </row>
    <row r="58" spans="1:22" s="2" customFormat="1" ht="14.25">
      <c r="A58" s="12">
        <v>361</v>
      </c>
      <c r="B58" s="57"/>
      <c r="C58" s="69">
        <v>0</v>
      </c>
      <c r="D58" s="69">
        <v>0</v>
      </c>
      <c r="F58" s="12">
        <v>366</v>
      </c>
      <c r="G58" s="57"/>
      <c r="H58" s="69">
        <v>0</v>
      </c>
      <c r="I58" s="69">
        <v>0</v>
      </c>
      <c r="K58" s="12">
        <v>371</v>
      </c>
      <c r="L58" s="57"/>
      <c r="M58" s="69">
        <v>0</v>
      </c>
      <c r="N58" s="69">
        <v>0</v>
      </c>
      <c r="S58" s="116"/>
      <c r="T58" s="96"/>
      <c r="U58" s="110"/>
      <c r="V58" s="102"/>
    </row>
    <row r="59" spans="1:22" s="2" customFormat="1" ht="14.25">
      <c r="A59" s="13">
        <v>362</v>
      </c>
      <c r="B59" s="47"/>
      <c r="C59" s="70">
        <v>0</v>
      </c>
      <c r="D59" s="70">
        <v>0</v>
      </c>
      <c r="F59" s="13">
        <v>367</v>
      </c>
      <c r="G59" s="47"/>
      <c r="H59" s="70">
        <v>0</v>
      </c>
      <c r="I59" s="70">
        <v>0</v>
      </c>
      <c r="K59" s="13">
        <v>372</v>
      </c>
      <c r="L59" s="47"/>
      <c r="M59" s="70">
        <v>0</v>
      </c>
      <c r="N59" s="70">
        <v>0</v>
      </c>
      <c r="S59" s="116"/>
      <c r="T59" s="96"/>
      <c r="U59" s="110"/>
      <c r="V59" s="102"/>
    </row>
    <row r="60" spans="1:22" s="2" customFormat="1" ht="14.25">
      <c r="A60" s="13">
        <v>363</v>
      </c>
      <c r="B60" s="47"/>
      <c r="C60" s="70">
        <v>0</v>
      </c>
      <c r="D60" s="70">
        <v>0</v>
      </c>
      <c r="F60" s="13">
        <v>368</v>
      </c>
      <c r="G60" s="47"/>
      <c r="H60" s="70">
        <v>0</v>
      </c>
      <c r="I60" s="70">
        <v>0</v>
      </c>
      <c r="K60" s="13">
        <v>373</v>
      </c>
      <c r="L60" s="47"/>
      <c r="M60" s="70">
        <v>0</v>
      </c>
      <c r="N60" s="70">
        <v>0</v>
      </c>
      <c r="S60" s="116"/>
      <c r="T60" s="96"/>
      <c r="U60" s="110"/>
      <c r="V60" s="102"/>
    </row>
    <row r="61" spans="1:14" ht="14.25">
      <c r="A61" s="63">
        <v>364</v>
      </c>
      <c r="B61" s="48"/>
      <c r="C61" s="123">
        <v>0</v>
      </c>
      <c r="D61" s="123">
        <v>0</v>
      </c>
      <c r="F61" s="63">
        <v>369</v>
      </c>
      <c r="G61" s="48"/>
      <c r="H61" s="123">
        <v>0</v>
      </c>
      <c r="I61" s="123">
        <v>0</v>
      </c>
      <c r="K61" s="63">
        <v>374</v>
      </c>
      <c r="L61" s="48"/>
      <c r="M61" s="123">
        <v>0</v>
      </c>
      <c r="N61" s="123">
        <v>0</v>
      </c>
    </row>
    <row r="62" spans="1:14" ht="14.25">
      <c r="A62" s="83"/>
      <c r="B62" s="76" t="s">
        <v>32</v>
      </c>
      <c r="C62" s="71">
        <f>SUM(C58:C61)-MIN(C58:C61)</f>
        <v>0</v>
      </c>
      <c r="D62" s="71">
        <f>SUM(D58:D61)-MIN(D58:D61)</f>
        <v>0</v>
      </c>
      <c r="F62" s="83"/>
      <c r="G62" s="76" t="s">
        <v>32</v>
      </c>
      <c r="H62" s="71">
        <f>SUM(H58:H61)-MIN(H58:H61)</f>
        <v>0</v>
      </c>
      <c r="I62" s="71">
        <f>SUM(I58:I61)-MIN(I58:I61)</f>
        <v>0</v>
      </c>
      <c r="K62" s="83"/>
      <c r="L62" s="76" t="s">
        <v>32</v>
      </c>
      <c r="M62" s="71">
        <f>SUM(M58:M61)-MIN(M58:M61)</f>
        <v>0</v>
      </c>
      <c r="N62" s="71">
        <f>SUM(N58:N61)-MIN(N58:N61)</f>
        <v>0</v>
      </c>
    </row>
    <row r="63" spans="1:14" ht="14.25">
      <c r="A63" s="84">
        <v>365</v>
      </c>
      <c r="B63" s="4" t="s">
        <v>50</v>
      </c>
      <c r="C63" s="124">
        <v>0</v>
      </c>
      <c r="D63" s="75"/>
      <c r="F63" s="84">
        <v>370</v>
      </c>
      <c r="G63" s="4" t="s">
        <v>50</v>
      </c>
      <c r="H63" s="124">
        <v>0</v>
      </c>
      <c r="I63" s="75"/>
      <c r="K63" s="84">
        <v>375</v>
      </c>
      <c r="L63" s="4" t="s">
        <v>50</v>
      </c>
      <c r="M63" s="124">
        <v>0</v>
      </c>
      <c r="N63" s="75"/>
    </row>
    <row r="64" spans="2:14" ht="14.25">
      <c r="B64" s="9" t="s">
        <v>34</v>
      </c>
      <c r="C64" s="150">
        <f>C62+D62+C63</f>
        <v>0</v>
      </c>
      <c r="D64" s="154" t="str">
        <f>X15</f>
        <v>15th</v>
      </c>
      <c r="G64" s="9" t="s">
        <v>34</v>
      </c>
      <c r="H64" s="150">
        <f>H62+I62+H63</f>
        <v>0</v>
      </c>
      <c r="I64" s="154" t="str">
        <f>X16</f>
        <v>15th</v>
      </c>
      <c r="L64" s="9" t="s">
        <v>34</v>
      </c>
      <c r="M64" s="150">
        <f>M62+N62+M63</f>
        <v>0</v>
      </c>
      <c r="N64" s="154" t="str">
        <f>X17</f>
        <v>15th</v>
      </c>
    </row>
  </sheetData>
  <sheetProtection password="C8AF" sheet="1" formatColumns="0" sort="0"/>
  <conditionalFormatting sqref="W3:W17">
    <cfRule type="cellIs" priority="195" dxfId="72" operator="equal" stopIfTrue="1">
      <formula>1</formula>
    </cfRule>
    <cfRule type="cellIs" priority="196" dxfId="71" operator="equal" stopIfTrue="1">
      <formula>2</formula>
    </cfRule>
    <cfRule type="cellIs" priority="197" dxfId="70" operator="equal" stopIfTrue="1">
      <formula>3</formula>
    </cfRule>
  </conditionalFormatting>
  <conditionalFormatting sqref="X3:X17">
    <cfRule type="cellIs" priority="198" dxfId="69" operator="equal" stopIfTrue="1">
      <formula>"First"</formula>
    </cfRule>
    <cfRule type="cellIs" priority="199" dxfId="68" operator="equal" stopIfTrue="1">
      <formula>"Second"</formula>
    </cfRule>
    <cfRule type="cellIs" priority="200" dxfId="63" operator="equal" stopIfTrue="1">
      <formula>"Third"</formula>
    </cfRule>
  </conditionalFormatting>
  <conditionalFormatting sqref="Z3">
    <cfRule type="cellIs" priority="201" dxfId="66" operator="equal" stopIfTrue="1">
      <formula>#REF!</formula>
    </cfRule>
  </conditionalFormatting>
  <conditionalFormatting sqref="Z4:Z17">
    <cfRule type="cellIs" priority="202" dxfId="65" operator="equal" stopIfTrue="1">
      <formula>"1st"</formula>
    </cfRule>
    <cfRule type="cellIs" priority="203" dxfId="63" operator="equal" stopIfTrue="1">
      <formula>"2nd"</formula>
    </cfRule>
    <cfRule type="cellIs" priority="204" dxfId="63" operator="equal" stopIfTrue="1">
      <formula>"3rd"</formula>
    </cfRule>
  </conditionalFormatting>
  <conditionalFormatting sqref="S3:S17 U3:U17">
    <cfRule type="cellIs" priority="194" dxfId="133" operator="equal" stopIfTrue="1">
      <formula>1</formula>
    </cfRule>
  </conditionalFormatting>
  <conditionalFormatting sqref="D28">
    <cfRule type="cellIs" priority="152" dxfId="3" operator="equal" stopIfTrue="1">
      <formula>"Third"</formula>
    </cfRule>
    <cfRule type="cellIs" priority="153" dxfId="2" operator="equal" stopIfTrue="1">
      <formula>"Second"</formula>
    </cfRule>
    <cfRule type="cellIs" priority="154" dxfId="1" operator="equal" stopIfTrue="1">
      <formula>"First"</formula>
    </cfRule>
  </conditionalFormatting>
  <conditionalFormatting sqref="C22:D25">
    <cfRule type="cellIs" priority="151" dxfId="0" operator="equal" stopIfTrue="1">
      <formula>0</formula>
    </cfRule>
  </conditionalFormatting>
  <conditionalFormatting sqref="N28">
    <cfRule type="cellIs" priority="60" dxfId="3" operator="equal" stopIfTrue="1">
      <formula>"Third"</formula>
    </cfRule>
    <cfRule type="cellIs" priority="61" dxfId="2" operator="equal" stopIfTrue="1">
      <formula>"Second"</formula>
    </cfRule>
    <cfRule type="cellIs" priority="62" dxfId="1" operator="equal" stopIfTrue="1">
      <formula>"First"</formula>
    </cfRule>
  </conditionalFormatting>
  <conditionalFormatting sqref="M22:N25">
    <cfRule type="cellIs" priority="59" dxfId="0" operator="equal" stopIfTrue="1">
      <formula>0</formula>
    </cfRule>
  </conditionalFormatting>
  <conditionalFormatting sqref="D37">
    <cfRule type="cellIs" priority="56" dxfId="3" operator="equal" stopIfTrue="1">
      <formula>"Third"</formula>
    </cfRule>
    <cfRule type="cellIs" priority="57" dxfId="2" operator="equal" stopIfTrue="1">
      <formula>"Second"</formula>
    </cfRule>
    <cfRule type="cellIs" priority="58" dxfId="1" operator="equal" stopIfTrue="1">
      <formula>"First"</formula>
    </cfRule>
  </conditionalFormatting>
  <conditionalFormatting sqref="I37">
    <cfRule type="cellIs" priority="52" dxfId="3" operator="equal" stopIfTrue="1">
      <formula>"Third"</formula>
    </cfRule>
    <cfRule type="cellIs" priority="53" dxfId="2" operator="equal" stopIfTrue="1">
      <formula>"Second"</formula>
    </cfRule>
    <cfRule type="cellIs" priority="54" dxfId="1" operator="equal" stopIfTrue="1">
      <formula>"First"</formula>
    </cfRule>
  </conditionalFormatting>
  <conditionalFormatting sqref="H31:I34">
    <cfRule type="cellIs" priority="51" dxfId="0" operator="equal" stopIfTrue="1">
      <formula>0</formula>
    </cfRule>
  </conditionalFormatting>
  <conditionalFormatting sqref="N37">
    <cfRule type="cellIs" priority="48" dxfId="3" operator="equal" stopIfTrue="1">
      <formula>"Third"</formula>
    </cfRule>
    <cfRule type="cellIs" priority="49" dxfId="2" operator="equal" stopIfTrue="1">
      <formula>"Second"</formula>
    </cfRule>
    <cfRule type="cellIs" priority="50" dxfId="1" operator="equal" stopIfTrue="1">
      <formula>"First"</formula>
    </cfRule>
  </conditionalFormatting>
  <conditionalFormatting sqref="M31:N34">
    <cfRule type="cellIs" priority="47" dxfId="0" operator="equal" stopIfTrue="1">
      <formula>0</formula>
    </cfRule>
  </conditionalFormatting>
  <conditionalFormatting sqref="N46">
    <cfRule type="cellIs" priority="44" dxfId="3" operator="equal" stopIfTrue="1">
      <formula>"Third"</formula>
    </cfRule>
    <cfRule type="cellIs" priority="45" dxfId="2" operator="equal" stopIfTrue="1">
      <formula>"Second"</formula>
    </cfRule>
    <cfRule type="cellIs" priority="46" dxfId="1" operator="equal" stopIfTrue="1">
      <formula>"First"</formula>
    </cfRule>
  </conditionalFormatting>
  <conditionalFormatting sqref="M40:N43">
    <cfRule type="cellIs" priority="43" dxfId="0" operator="equal" stopIfTrue="1">
      <formula>0</formula>
    </cfRule>
  </conditionalFormatting>
  <conditionalFormatting sqref="I46">
    <cfRule type="cellIs" priority="40" dxfId="3" operator="equal" stopIfTrue="1">
      <formula>"Third"</formula>
    </cfRule>
    <cfRule type="cellIs" priority="41" dxfId="2" operator="equal" stopIfTrue="1">
      <formula>"Second"</formula>
    </cfRule>
    <cfRule type="cellIs" priority="42" dxfId="1" operator="equal" stopIfTrue="1">
      <formula>"First"</formula>
    </cfRule>
  </conditionalFormatting>
  <conditionalFormatting sqref="H40:I43">
    <cfRule type="cellIs" priority="39" dxfId="0" operator="equal" stopIfTrue="1">
      <formula>0</formula>
    </cfRule>
  </conditionalFormatting>
  <conditionalFormatting sqref="D46">
    <cfRule type="cellIs" priority="36" dxfId="3" operator="equal" stopIfTrue="1">
      <formula>"Third"</formula>
    </cfRule>
    <cfRule type="cellIs" priority="37" dxfId="2" operator="equal" stopIfTrue="1">
      <formula>"Second"</formula>
    </cfRule>
    <cfRule type="cellIs" priority="38" dxfId="1" operator="equal" stopIfTrue="1">
      <formula>"First"</formula>
    </cfRule>
  </conditionalFormatting>
  <conditionalFormatting sqref="C40:D43">
    <cfRule type="cellIs" priority="35" dxfId="0" operator="equal" stopIfTrue="1">
      <formula>0</formula>
    </cfRule>
  </conditionalFormatting>
  <conditionalFormatting sqref="D55">
    <cfRule type="cellIs" priority="32" dxfId="3" operator="equal" stopIfTrue="1">
      <formula>"Third"</formula>
    </cfRule>
    <cfRule type="cellIs" priority="33" dxfId="2" operator="equal" stopIfTrue="1">
      <formula>"Second"</formula>
    </cfRule>
    <cfRule type="cellIs" priority="34" dxfId="1" operator="equal" stopIfTrue="1">
      <formula>"First"</formula>
    </cfRule>
  </conditionalFormatting>
  <conditionalFormatting sqref="C49:D52">
    <cfRule type="cellIs" priority="31" dxfId="0" operator="equal" stopIfTrue="1">
      <formula>0</formula>
    </cfRule>
  </conditionalFormatting>
  <conditionalFormatting sqref="I55">
    <cfRule type="cellIs" priority="28" dxfId="3" operator="equal" stopIfTrue="1">
      <formula>"Third"</formula>
    </cfRule>
    <cfRule type="cellIs" priority="29" dxfId="2" operator="equal" stopIfTrue="1">
      <formula>"Second"</formula>
    </cfRule>
    <cfRule type="cellIs" priority="30" dxfId="1" operator="equal" stopIfTrue="1">
      <formula>"First"</formula>
    </cfRule>
  </conditionalFormatting>
  <conditionalFormatting sqref="H49:I52">
    <cfRule type="cellIs" priority="27" dxfId="0" operator="equal" stopIfTrue="1">
      <formula>0</formula>
    </cfRule>
  </conditionalFormatting>
  <conditionalFormatting sqref="N55">
    <cfRule type="cellIs" priority="24" dxfId="3" operator="equal" stopIfTrue="1">
      <formula>"Third"</formula>
    </cfRule>
    <cfRule type="cellIs" priority="25" dxfId="2" operator="equal" stopIfTrue="1">
      <formula>"Second"</formula>
    </cfRule>
    <cfRule type="cellIs" priority="26" dxfId="1" operator="equal" stopIfTrue="1">
      <formula>"First"</formula>
    </cfRule>
  </conditionalFormatting>
  <conditionalFormatting sqref="M49:N52">
    <cfRule type="cellIs" priority="23" dxfId="0" operator="equal" stopIfTrue="1">
      <formula>0</formula>
    </cfRule>
  </conditionalFormatting>
  <conditionalFormatting sqref="D64">
    <cfRule type="cellIs" priority="20" dxfId="3" operator="equal" stopIfTrue="1">
      <formula>"Third"</formula>
    </cfRule>
    <cfRule type="cellIs" priority="21" dxfId="2" operator="equal" stopIfTrue="1">
      <formula>"Second"</formula>
    </cfRule>
    <cfRule type="cellIs" priority="22" dxfId="1" operator="equal" stopIfTrue="1">
      <formula>"First"</formula>
    </cfRule>
  </conditionalFormatting>
  <conditionalFormatting sqref="C58:D61">
    <cfRule type="cellIs" priority="19" dxfId="0" operator="equal" stopIfTrue="1">
      <formula>0</formula>
    </cfRule>
  </conditionalFormatting>
  <conditionalFormatting sqref="C31:D34">
    <cfRule type="cellIs" priority="18" dxfId="0" operator="equal" stopIfTrue="1">
      <formula>0</formula>
    </cfRule>
  </conditionalFormatting>
  <conditionalFormatting sqref="I28">
    <cfRule type="cellIs" priority="10" dxfId="3" operator="equal" stopIfTrue="1">
      <formula>"Third"</formula>
    </cfRule>
    <cfRule type="cellIs" priority="11" dxfId="2" operator="equal" stopIfTrue="1">
      <formula>"Second"</formula>
    </cfRule>
    <cfRule type="cellIs" priority="12" dxfId="1" operator="equal" stopIfTrue="1">
      <formula>"First"</formula>
    </cfRule>
  </conditionalFormatting>
  <conditionalFormatting sqref="H22:I25">
    <cfRule type="cellIs" priority="9" dxfId="0" operator="equal" stopIfTrue="1">
      <formula>0</formula>
    </cfRule>
  </conditionalFormatting>
  <conditionalFormatting sqref="I64">
    <cfRule type="cellIs" priority="6" dxfId="3" operator="equal" stopIfTrue="1">
      <formula>"Third"</formula>
    </cfRule>
    <cfRule type="cellIs" priority="7" dxfId="2" operator="equal" stopIfTrue="1">
      <formula>"Second"</formula>
    </cfRule>
    <cfRule type="cellIs" priority="8" dxfId="1" operator="equal" stopIfTrue="1">
      <formula>"First"</formula>
    </cfRule>
  </conditionalFormatting>
  <conditionalFormatting sqref="H58:I61">
    <cfRule type="cellIs" priority="5" dxfId="0" operator="equal" stopIfTrue="1">
      <formula>0</formula>
    </cfRule>
  </conditionalFormatting>
  <conditionalFormatting sqref="N64">
    <cfRule type="cellIs" priority="2" dxfId="3" operator="equal" stopIfTrue="1">
      <formula>"Third"</formula>
    </cfRule>
    <cfRule type="cellIs" priority="3" dxfId="2" operator="equal" stopIfTrue="1">
      <formula>"Second"</formula>
    </cfRule>
    <cfRule type="cellIs" priority="4" dxfId="1" operator="equal" stopIfTrue="1">
      <formula>"First"</formula>
    </cfRule>
  </conditionalFormatting>
  <conditionalFormatting sqref="M58:N61">
    <cfRule type="cellIs" priority="1" dxfId="0" operator="equal" stopIfTrue="1">
      <formula>0</formula>
    </cfRule>
  </conditionalFormatting>
  <printOptions horizontalCentered="1"/>
  <pageMargins left="0.15748031496062992" right="0.15748031496062992" top="0.3937007874015748" bottom="0.3937007874015748" header="0" footer="0"/>
  <pageSetup fitToHeight="1" fitToWidth="1" horizontalDpi="600" verticalDpi="600" orientation="landscape" paperSize="9" scale="94" r:id="rId1"/>
  <headerFooter alignWithMargins="0">
    <oddHeader>&amp;C&amp;"Arial,Bold"&amp;14BSGA TEAM TRIO REGIONAL FINAL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indexed="15"/>
    <pageSetUpPr fitToPage="1"/>
  </sheetPr>
  <dimension ref="A1:AB64"/>
  <sheetViews>
    <sheetView showGridLines="0" view="pageBreakPreview" zoomScaleSheetLayoutView="100" zoomScalePageLayoutView="0" workbookViewId="0" topLeftCell="A19">
      <selection activeCell="M60" sqref="M60"/>
    </sheetView>
  </sheetViews>
  <sheetFormatPr defaultColWidth="9.140625" defaultRowHeight="12.75"/>
  <cols>
    <col min="1" max="1" width="5.00390625" style="77" customWidth="1"/>
    <col min="2" max="2" width="25.7109375" style="1" customWidth="1"/>
    <col min="3" max="4" width="8.28125" style="45" customWidth="1"/>
    <col min="5" max="5" width="1.7109375" style="1" customWidth="1"/>
    <col min="6" max="6" width="5.00390625" style="77" customWidth="1"/>
    <col min="7" max="7" width="25.7109375" style="1" customWidth="1"/>
    <col min="8" max="9" width="8.28125" style="45" customWidth="1"/>
    <col min="10" max="10" width="1.7109375" style="1" customWidth="1"/>
    <col min="11" max="11" width="5.00390625" style="77" bestFit="1" customWidth="1"/>
    <col min="12" max="12" width="25.7109375" style="1" customWidth="1"/>
    <col min="13" max="14" width="8.28125" style="45" customWidth="1"/>
    <col min="15" max="15" width="1.7109375" style="1" customWidth="1"/>
    <col min="16" max="16" width="4.28125" style="1" customWidth="1"/>
    <col min="17" max="17" width="7.57421875" style="46" bestFit="1" customWidth="1"/>
    <col min="18" max="18" width="7.57421875" style="46" customWidth="1"/>
    <col min="19" max="19" width="24.140625" style="45" bestFit="1" customWidth="1"/>
    <col min="20" max="20" width="6.57421875" style="45" bestFit="1" customWidth="1"/>
    <col min="21" max="21" width="5.28125" style="112" bestFit="1" customWidth="1"/>
    <col min="22" max="22" width="7.8515625" style="92" bestFit="1" customWidth="1"/>
    <col min="23" max="23" width="5.28125" style="106" bestFit="1" customWidth="1"/>
    <col min="24" max="24" width="8.8515625" style="98" bestFit="1" customWidth="1"/>
    <col min="25" max="25" width="6.00390625" style="1" bestFit="1" customWidth="1"/>
    <col min="26" max="26" width="8.8515625" style="1" bestFit="1" customWidth="1"/>
    <col min="27" max="27" width="3.00390625" style="1" customWidth="1"/>
    <col min="28" max="28" width="8.421875" style="1" customWidth="1"/>
    <col min="29" max="29" width="7.140625" style="1" customWidth="1"/>
    <col min="30" max="30" width="2.8515625" style="1" customWidth="1"/>
    <col min="31" max="31" width="4.28125" style="1" customWidth="1"/>
    <col min="32" max="32" width="21.421875" style="1" customWidth="1"/>
    <col min="33" max="33" width="7.140625" style="1" customWidth="1"/>
    <col min="34" max="34" width="7.00390625" style="1" customWidth="1"/>
    <col min="35" max="16384" width="9.140625" style="1" customWidth="1"/>
  </cols>
  <sheetData>
    <row r="1" spans="20:24" ht="13.5" hidden="1" thickBot="1">
      <c r="T1" s="14" t="s">
        <v>51</v>
      </c>
      <c r="U1" s="103" t="s">
        <v>35</v>
      </c>
      <c r="V1" s="89" t="s">
        <v>26</v>
      </c>
      <c r="W1" s="103" t="s">
        <v>35</v>
      </c>
      <c r="X1" s="89" t="s">
        <v>32</v>
      </c>
    </row>
    <row r="2" spans="17:28" ht="12.75" hidden="1">
      <c r="Q2" s="14" t="s">
        <v>36</v>
      </c>
      <c r="R2" s="14" t="s">
        <v>42</v>
      </c>
      <c r="S2" s="14" t="s">
        <v>33</v>
      </c>
      <c r="T2" s="88" t="s">
        <v>44</v>
      </c>
      <c r="U2" s="104" t="s">
        <v>51</v>
      </c>
      <c r="V2" s="90" t="s">
        <v>44</v>
      </c>
      <c r="W2" s="104" t="s">
        <v>26</v>
      </c>
      <c r="X2" s="90" t="s">
        <v>44</v>
      </c>
      <c r="Y2" s="15" t="s">
        <v>10</v>
      </c>
      <c r="Z2" s="15" t="s">
        <v>11</v>
      </c>
      <c r="AA2" s="15"/>
      <c r="AB2" s="16"/>
    </row>
    <row r="3" spans="17:28" ht="12.75" hidden="1">
      <c r="Q3" s="17" t="s">
        <v>16</v>
      </c>
      <c r="R3" s="17">
        <f>A21</f>
        <v>0</v>
      </c>
      <c r="S3" s="18" t="str">
        <f>B21</f>
        <v>Team/School name</v>
      </c>
      <c r="T3" s="87">
        <f>C27</f>
        <v>0</v>
      </c>
      <c r="U3" s="111">
        <f>RANK(T3,T$3:T$17,0)</f>
        <v>1</v>
      </c>
      <c r="V3" s="91">
        <f>D26</f>
        <v>0</v>
      </c>
      <c r="W3" s="105">
        <f>RANK(V3,V$3:V$17,0)</f>
        <v>1</v>
      </c>
      <c r="X3" s="97">
        <f>C28</f>
        <v>0</v>
      </c>
      <c r="Y3" s="19">
        <f>IF(X3=0,15,RANK(X3,X$3:X$17,0))</f>
        <v>15</v>
      </c>
      <c r="Z3" s="20" t="str">
        <f>VLOOKUP(Y3,AA$3:AB$17,2)</f>
        <v>15th</v>
      </c>
      <c r="AA3" s="21">
        <v>1</v>
      </c>
      <c r="AB3" s="22" t="s">
        <v>37</v>
      </c>
    </row>
    <row r="4" spans="17:28" ht="12.75" hidden="1">
      <c r="Q4" s="17" t="s">
        <v>15</v>
      </c>
      <c r="R4" s="17">
        <f>F21</f>
        <v>0</v>
      </c>
      <c r="S4" s="18" t="str">
        <f>G21</f>
        <v>Team/School name</v>
      </c>
      <c r="T4" s="87">
        <f>H27</f>
        <v>0</v>
      </c>
      <c r="U4" s="111">
        <f aca="true" t="shared" si="0" ref="U4:U17">RANK(T4,T$3:T$17,0)</f>
        <v>1</v>
      </c>
      <c r="V4" s="91">
        <f>I26</f>
        <v>0</v>
      </c>
      <c r="W4" s="105">
        <f aca="true" t="shared" si="1" ref="W4:W17">RANK(V4,V$3:V$17,0)</f>
        <v>1</v>
      </c>
      <c r="X4" s="97">
        <f>H28</f>
        <v>0</v>
      </c>
      <c r="Y4" s="19">
        <f aca="true" t="shared" si="2" ref="Y4:Y17">IF(X4=0,15,RANK(X4,X$3:X$17,0))</f>
        <v>15</v>
      </c>
      <c r="Z4" s="20" t="str">
        <f aca="true" t="shared" si="3" ref="Z4:Z17">VLOOKUP(Y4,AA$3:AB$17,2)</f>
        <v>15th</v>
      </c>
      <c r="AA4" s="21">
        <v>2</v>
      </c>
      <c r="AB4" s="22" t="s">
        <v>38</v>
      </c>
    </row>
    <row r="5" spans="17:28" ht="12.75" hidden="1">
      <c r="Q5" s="17" t="s">
        <v>23</v>
      </c>
      <c r="R5" s="17">
        <f>K21</f>
        <v>0</v>
      </c>
      <c r="S5" s="18" t="str">
        <f>L21</f>
        <v>Team/School name</v>
      </c>
      <c r="T5" s="87">
        <f>M27</f>
        <v>0</v>
      </c>
      <c r="U5" s="111">
        <f t="shared" si="0"/>
        <v>1</v>
      </c>
      <c r="V5" s="91">
        <f>N26</f>
        <v>0</v>
      </c>
      <c r="W5" s="105">
        <f t="shared" si="1"/>
        <v>1</v>
      </c>
      <c r="X5" s="97">
        <f>M28</f>
        <v>0</v>
      </c>
      <c r="Y5" s="19">
        <f t="shared" si="2"/>
        <v>15</v>
      </c>
      <c r="Z5" s="20" t="str">
        <f t="shared" si="3"/>
        <v>15th</v>
      </c>
      <c r="AA5" s="21">
        <v>3</v>
      </c>
      <c r="AB5" s="22" t="s">
        <v>39</v>
      </c>
    </row>
    <row r="6" spans="17:28" ht="12.75" hidden="1">
      <c r="Q6" s="17" t="s">
        <v>13</v>
      </c>
      <c r="R6" s="17">
        <f>A30</f>
        <v>0</v>
      </c>
      <c r="S6" s="18" t="str">
        <f>B30</f>
        <v>Team/School name</v>
      </c>
      <c r="T6" s="87">
        <f>C36</f>
        <v>0</v>
      </c>
      <c r="U6" s="111">
        <f t="shared" si="0"/>
        <v>1</v>
      </c>
      <c r="V6" s="91">
        <f>D35</f>
        <v>0</v>
      </c>
      <c r="W6" s="105">
        <f t="shared" si="1"/>
        <v>1</v>
      </c>
      <c r="X6" s="97">
        <f>C37</f>
        <v>0</v>
      </c>
      <c r="Y6" s="19">
        <f t="shared" si="2"/>
        <v>15</v>
      </c>
      <c r="Z6" s="20" t="str">
        <f t="shared" si="3"/>
        <v>15th</v>
      </c>
      <c r="AA6" s="23">
        <v>4</v>
      </c>
      <c r="AB6" s="24" t="s">
        <v>1</v>
      </c>
    </row>
    <row r="7" spans="17:28" ht="12.75" hidden="1">
      <c r="Q7" s="17" t="s">
        <v>12</v>
      </c>
      <c r="R7" s="17">
        <f>F30</f>
        <v>0</v>
      </c>
      <c r="S7" s="18" t="str">
        <f>G30</f>
        <v>Team/School name</v>
      </c>
      <c r="T7" s="87">
        <f>H36</f>
        <v>0</v>
      </c>
      <c r="U7" s="111">
        <f t="shared" si="0"/>
        <v>1</v>
      </c>
      <c r="V7" s="91">
        <f>I35</f>
        <v>0</v>
      </c>
      <c r="W7" s="105">
        <f t="shared" si="1"/>
        <v>1</v>
      </c>
      <c r="X7" s="97">
        <f>H37</f>
        <v>0</v>
      </c>
      <c r="Y7" s="19">
        <f t="shared" si="2"/>
        <v>15</v>
      </c>
      <c r="Z7" s="20" t="str">
        <f t="shared" si="3"/>
        <v>15th</v>
      </c>
      <c r="AA7" s="23">
        <v>5</v>
      </c>
      <c r="AB7" s="24" t="s">
        <v>2</v>
      </c>
    </row>
    <row r="8" spans="17:28" ht="12.75" hidden="1">
      <c r="Q8" s="17" t="s">
        <v>22</v>
      </c>
      <c r="R8" s="17">
        <f>K30</f>
        <v>0</v>
      </c>
      <c r="S8" s="18" t="str">
        <f>L30</f>
        <v>Team/School name</v>
      </c>
      <c r="T8" s="87">
        <f>M36</f>
        <v>0</v>
      </c>
      <c r="U8" s="111">
        <f t="shared" si="0"/>
        <v>1</v>
      </c>
      <c r="V8" s="91">
        <f>N35</f>
        <v>0</v>
      </c>
      <c r="W8" s="105">
        <f t="shared" si="1"/>
        <v>1</v>
      </c>
      <c r="X8" s="97">
        <f>M37</f>
        <v>0</v>
      </c>
      <c r="Y8" s="19">
        <f t="shared" si="2"/>
        <v>15</v>
      </c>
      <c r="Z8" s="20" t="str">
        <f t="shared" si="3"/>
        <v>15th</v>
      </c>
      <c r="AA8" s="23">
        <v>6</v>
      </c>
      <c r="AB8" s="24" t="s">
        <v>3</v>
      </c>
    </row>
    <row r="9" spans="17:28" ht="12.75" hidden="1">
      <c r="Q9" s="25" t="s">
        <v>19</v>
      </c>
      <c r="R9" s="25">
        <f>A39</f>
        <v>0</v>
      </c>
      <c r="S9" s="18" t="str">
        <f>B39</f>
        <v>Team/School name</v>
      </c>
      <c r="T9" s="87">
        <f>C45</f>
        <v>0</v>
      </c>
      <c r="U9" s="111">
        <f t="shared" si="0"/>
        <v>1</v>
      </c>
      <c r="V9" s="91">
        <f>D44</f>
        <v>0</v>
      </c>
      <c r="W9" s="105">
        <f t="shared" si="1"/>
        <v>1</v>
      </c>
      <c r="X9" s="97">
        <f>C46</f>
        <v>0</v>
      </c>
      <c r="Y9" s="19">
        <f t="shared" si="2"/>
        <v>15</v>
      </c>
      <c r="Z9" s="20" t="str">
        <f t="shared" si="3"/>
        <v>15th</v>
      </c>
      <c r="AA9" s="23">
        <v>7</v>
      </c>
      <c r="AB9" s="24" t="s">
        <v>4</v>
      </c>
    </row>
    <row r="10" spans="17:28" ht="12.75" hidden="1">
      <c r="Q10" s="25" t="s">
        <v>20</v>
      </c>
      <c r="R10" s="25">
        <f>F39</f>
        <v>0</v>
      </c>
      <c r="S10" s="18" t="str">
        <f>G39</f>
        <v>Team/School name</v>
      </c>
      <c r="T10" s="87">
        <f>H45</f>
        <v>0</v>
      </c>
      <c r="U10" s="111">
        <f t="shared" si="0"/>
        <v>1</v>
      </c>
      <c r="V10" s="91">
        <f>I44</f>
        <v>0</v>
      </c>
      <c r="W10" s="105">
        <f t="shared" si="1"/>
        <v>1</v>
      </c>
      <c r="X10" s="97">
        <f>H46</f>
        <v>0</v>
      </c>
      <c r="Y10" s="19">
        <f t="shared" si="2"/>
        <v>15</v>
      </c>
      <c r="Z10" s="20" t="str">
        <f t="shared" si="3"/>
        <v>15th</v>
      </c>
      <c r="AA10" s="23">
        <v>8</v>
      </c>
      <c r="AB10" s="24" t="s">
        <v>5</v>
      </c>
    </row>
    <row r="11" spans="17:28" ht="12.75" hidden="1">
      <c r="Q11" s="17" t="s">
        <v>24</v>
      </c>
      <c r="R11" s="17">
        <f>K39</f>
        <v>0</v>
      </c>
      <c r="S11" s="18" t="str">
        <f>L39</f>
        <v>Team/School name</v>
      </c>
      <c r="T11" s="87">
        <f>M45</f>
        <v>0</v>
      </c>
      <c r="U11" s="111">
        <f t="shared" si="0"/>
        <v>1</v>
      </c>
      <c r="V11" s="91">
        <f>N44</f>
        <v>0</v>
      </c>
      <c r="W11" s="105">
        <f t="shared" si="1"/>
        <v>1</v>
      </c>
      <c r="X11" s="97">
        <f>M46</f>
        <v>0</v>
      </c>
      <c r="Y11" s="19">
        <f t="shared" si="2"/>
        <v>15</v>
      </c>
      <c r="Z11" s="20" t="str">
        <f t="shared" si="3"/>
        <v>15th</v>
      </c>
      <c r="AA11" s="23">
        <v>9</v>
      </c>
      <c r="AB11" s="24" t="s">
        <v>6</v>
      </c>
    </row>
    <row r="12" spans="17:28" ht="12.75" hidden="1">
      <c r="Q12" s="17" t="s">
        <v>14</v>
      </c>
      <c r="R12" s="17">
        <f>A48</f>
        <v>0</v>
      </c>
      <c r="S12" s="18" t="str">
        <f>B48</f>
        <v>Team/School name</v>
      </c>
      <c r="T12" s="87">
        <f>C54</f>
        <v>0</v>
      </c>
      <c r="U12" s="111">
        <f t="shared" si="0"/>
        <v>1</v>
      </c>
      <c r="V12" s="91">
        <f>D53</f>
        <v>0</v>
      </c>
      <c r="W12" s="105">
        <f t="shared" si="1"/>
        <v>1</v>
      </c>
      <c r="X12" s="97">
        <f>C55</f>
        <v>0</v>
      </c>
      <c r="Y12" s="19">
        <f t="shared" si="2"/>
        <v>15</v>
      </c>
      <c r="Z12" s="20" t="str">
        <f t="shared" si="3"/>
        <v>15th</v>
      </c>
      <c r="AA12" s="23">
        <v>10</v>
      </c>
      <c r="AB12" s="24" t="s">
        <v>7</v>
      </c>
    </row>
    <row r="13" spans="17:28" ht="12.75" hidden="1">
      <c r="Q13" s="17" t="s">
        <v>21</v>
      </c>
      <c r="R13" s="17">
        <f>F48</f>
        <v>0</v>
      </c>
      <c r="S13" s="18" t="str">
        <f>G48</f>
        <v>Team/School name</v>
      </c>
      <c r="T13" s="87">
        <f>H54</f>
        <v>0</v>
      </c>
      <c r="U13" s="111">
        <f t="shared" si="0"/>
        <v>1</v>
      </c>
      <c r="V13" s="91">
        <f>I53</f>
        <v>0</v>
      </c>
      <c r="W13" s="105">
        <f t="shared" si="1"/>
        <v>1</v>
      </c>
      <c r="X13" s="97">
        <f>H55</f>
        <v>0</v>
      </c>
      <c r="Y13" s="19">
        <f t="shared" si="2"/>
        <v>15</v>
      </c>
      <c r="Z13" s="20" t="str">
        <f t="shared" si="3"/>
        <v>15th</v>
      </c>
      <c r="AA13" s="23">
        <v>11</v>
      </c>
      <c r="AB13" s="24" t="s">
        <v>8</v>
      </c>
    </row>
    <row r="14" spans="17:28" ht="12.75" hidden="1">
      <c r="Q14" s="17" t="s">
        <v>17</v>
      </c>
      <c r="R14" s="17">
        <f>K48</f>
        <v>0</v>
      </c>
      <c r="S14" s="18" t="str">
        <f>L48</f>
        <v>Team/School name</v>
      </c>
      <c r="T14" s="87">
        <f>M54</f>
        <v>0</v>
      </c>
      <c r="U14" s="111">
        <f t="shared" si="0"/>
        <v>1</v>
      </c>
      <c r="V14" s="91">
        <f>N53</f>
        <v>0</v>
      </c>
      <c r="W14" s="105">
        <f t="shared" si="1"/>
        <v>1</v>
      </c>
      <c r="X14" s="97">
        <f>M55</f>
        <v>0</v>
      </c>
      <c r="Y14" s="19">
        <f t="shared" si="2"/>
        <v>15</v>
      </c>
      <c r="Z14" s="20" t="str">
        <f t="shared" si="3"/>
        <v>15th</v>
      </c>
      <c r="AA14" s="23">
        <v>12</v>
      </c>
      <c r="AB14" s="24" t="s">
        <v>9</v>
      </c>
    </row>
    <row r="15" spans="17:28" ht="12.75" hidden="1">
      <c r="Q15" s="17" t="s">
        <v>18</v>
      </c>
      <c r="R15" s="17">
        <f>A57</f>
        <v>0</v>
      </c>
      <c r="S15" s="18" t="str">
        <f>B57</f>
        <v>Team/School name</v>
      </c>
      <c r="T15" s="87">
        <f>C63</f>
        <v>0</v>
      </c>
      <c r="U15" s="111">
        <f t="shared" si="0"/>
        <v>1</v>
      </c>
      <c r="V15" s="91">
        <f>D62</f>
        <v>0</v>
      </c>
      <c r="W15" s="105">
        <f t="shared" si="1"/>
        <v>1</v>
      </c>
      <c r="X15" s="97">
        <f>C64</f>
        <v>0</v>
      </c>
      <c r="Y15" s="19">
        <f t="shared" si="2"/>
        <v>15</v>
      </c>
      <c r="Z15" s="20" t="str">
        <f t="shared" si="3"/>
        <v>15th</v>
      </c>
      <c r="AA15" s="23">
        <v>13</v>
      </c>
      <c r="AB15" s="24" t="s">
        <v>0</v>
      </c>
    </row>
    <row r="16" spans="17:28" ht="12.75" hidden="1">
      <c r="Q16" s="165"/>
      <c r="R16" s="165"/>
      <c r="S16" s="18" t="str">
        <f>G57</f>
        <v>Team/School name</v>
      </c>
      <c r="T16" s="87">
        <f>H63</f>
        <v>0</v>
      </c>
      <c r="U16" s="111">
        <f t="shared" si="0"/>
        <v>1</v>
      </c>
      <c r="V16" s="91">
        <f>I62</f>
        <v>0</v>
      </c>
      <c r="W16" s="105">
        <f t="shared" si="1"/>
        <v>1</v>
      </c>
      <c r="X16" s="97">
        <f>H64</f>
        <v>0</v>
      </c>
      <c r="Y16" s="19">
        <f t="shared" si="2"/>
        <v>15</v>
      </c>
      <c r="Z16" s="20" t="str">
        <f t="shared" si="3"/>
        <v>15th</v>
      </c>
      <c r="AA16" s="23">
        <v>14</v>
      </c>
      <c r="AB16" s="173" t="s">
        <v>72</v>
      </c>
    </row>
    <row r="17" spans="17:28" ht="12.75" hidden="1">
      <c r="Q17" s="165"/>
      <c r="R17" s="165"/>
      <c r="S17" s="18" t="str">
        <f>L57</f>
        <v>Team/School name</v>
      </c>
      <c r="T17" s="87">
        <f>M63</f>
        <v>0</v>
      </c>
      <c r="U17" s="111">
        <f t="shared" si="0"/>
        <v>1</v>
      </c>
      <c r="V17" s="91">
        <f>N62</f>
        <v>0</v>
      </c>
      <c r="W17" s="105">
        <f t="shared" si="1"/>
        <v>1</v>
      </c>
      <c r="X17" s="97">
        <f>M64</f>
        <v>0</v>
      </c>
      <c r="Y17" s="19">
        <f t="shared" si="2"/>
        <v>15</v>
      </c>
      <c r="Z17" s="20" t="str">
        <f t="shared" si="3"/>
        <v>15th</v>
      </c>
      <c r="AA17" s="23">
        <v>15</v>
      </c>
      <c r="AB17" s="173" t="s">
        <v>73</v>
      </c>
    </row>
    <row r="18" ht="12.75" hidden="1"/>
    <row r="19" ht="15.75">
      <c r="A19" s="81" t="s">
        <v>48</v>
      </c>
    </row>
    <row r="21" spans="1:24" s="3" customFormat="1" ht="15">
      <c r="A21" s="82"/>
      <c r="B21" s="56" t="s">
        <v>52</v>
      </c>
      <c r="C21" s="122" t="s">
        <v>28</v>
      </c>
      <c r="D21" s="122" t="s">
        <v>29</v>
      </c>
      <c r="F21" s="82"/>
      <c r="G21" s="56" t="s">
        <v>52</v>
      </c>
      <c r="H21" s="122" t="s">
        <v>28</v>
      </c>
      <c r="I21" s="122" t="s">
        <v>29</v>
      </c>
      <c r="J21" s="68"/>
      <c r="K21" s="82"/>
      <c r="L21" s="56" t="s">
        <v>52</v>
      </c>
      <c r="M21" s="122" t="s">
        <v>28</v>
      </c>
      <c r="N21" s="122" t="s">
        <v>29</v>
      </c>
      <c r="Q21" s="7"/>
      <c r="R21" s="7"/>
      <c r="S21" s="8"/>
      <c r="T21" s="8"/>
      <c r="U21" s="113"/>
      <c r="V21" s="93"/>
      <c r="W21" s="107"/>
      <c r="X21" s="99"/>
    </row>
    <row r="22" spans="1:24" s="43" customFormat="1" ht="14.25">
      <c r="A22" s="12">
        <v>401</v>
      </c>
      <c r="B22" s="57"/>
      <c r="C22" s="69">
        <v>0</v>
      </c>
      <c r="D22" s="69">
        <v>0</v>
      </c>
      <c r="F22" s="12">
        <v>406</v>
      </c>
      <c r="G22" s="57"/>
      <c r="H22" s="69">
        <v>0</v>
      </c>
      <c r="I22" s="69">
        <v>0</v>
      </c>
      <c r="J22" s="51"/>
      <c r="K22" s="12">
        <v>411</v>
      </c>
      <c r="L22" s="57"/>
      <c r="M22" s="69">
        <v>0</v>
      </c>
      <c r="N22" s="69">
        <v>0</v>
      </c>
      <c r="S22" s="62"/>
      <c r="T22" s="62"/>
      <c r="U22" s="114"/>
      <c r="V22" s="94"/>
      <c r="W22" s="108"/>
      <c r="X22" s="100"/>
    </row>
    <row r="23" spans="1:24" s="43" customFormat="1" ht="14.25">
      <c r="A23" s="13">
        <v>402</v>
      </c>
      <c r="B23" s="47"/>
      <c r="C23" s="70">
        <v>0</v>
      </c>
      <c r="D23" s="70">
        <v>0</v>
      </c>
      <c r="F23" s="13">
        <v>407</v>
      </c>
      <c r="G23" s="47"/>
      <c r="H23" s="70">
        <v>0</v>
      </c>
      <c r="I23" s="70">
        <v>0</v>
      </c>
      <c r="J23" s="39"/>
      <c r="K23" s="13">
        <v>412</v>
      </c>
      <c r="L23" s="47"/>
      <c r="M23" s="70">
        <v>0</v>
      </c>
      <c r="N23" s="70">
        <v>0</v>
      </c>
      <c r="S23" s="62"/>
      <c r="T23" s="62"/>
      <c r="U23" s="114"/>
      <c r="V23" s="94"/>
      <c r="W23" s="108"/>
      <c r="X23" s="100"/>
    </row>
    <row r="24" spans="1:26" s="43" customFormat="1" ht="14.25">
      <c r="A24" s="13">
        <v>403</v>
      </c>
      <c r="B24" s="47"/>
      <c r="C24" s="70">
        <v>0</v>
      </c>
      <c r="D24" s="70">
        <v>0</v>
      </c>
      <c r="F24" s="13">
        <v>408</v>
      </c>
      <c r="G24" s="47"/>
      <c r="H24" s="70">
        <v>0</v>
      </c>
      <c r="I24" s="70">
        <v>0</v>
      </c>
      <c r="J24" s="51"/>
      <c r="K24" s="13">
        <v>413</v>
      </c>
      <c r="L24" s="47"/>
      <c r="M24" s="70">
        <v>0</v>
      </c>
      <c r="N24" s="70">
        <v>0</v>
      </c>
      <c r="S24" s="62"/>
      <c r="T24" s="62"/>
      <c r="U24" s="114"/>
      <c r="V24" s="94"/>
      <c r="W24" s="108"/>
      <c r="X24" s="100"/>
      <c r="Z24" s="39"/>
    </row>
    <row r="25" spans="1:26" s="43" customFormat="1" ht="14.25">
      <c r="A25" s="63">
        <v>404</v>
      </c>
      <c r="B25" s="48"/>
      <c r="C25" s="123">
        <v>0</v>
      </c>
      <c r="D25" s="123">
        <v>0</v>
      </c>
      <c r="F25" s="63">
        <v>409</v>
      </c>
      <c r="G25" s="48"/>
      <c r="H25" s="123">
        <v>0</v>
      </c>
      <c r="I25" s="123">
        <v>0</v>
      </c>
      <c r="J25" s="51"/>
      <c r="K25" s="63">
        <v>414</v>
      </c>
      <c r="L25" s="48"/>
      <c r="M25" s="123">
        <v>0</v>
      </c>
      <c r="N25" s="123">
        <v>0</v>
      </c>
      <c r="S25" s="62"/>
      <c r="T25" s="62"/>
      <c r="U25" s="114"/>
      <c r="V25" s="94"/>
      <c r="W25" s="108"/>
      <c r="X25" s="100"/>
      <c r="Z25" s="39"/>
    </row>
    <row r="26" spans="1:26" s="3" customFormat="1" ht="14.25">
      <c r="A26" s="83"/>
      <c r="B26" s="76" t="s">
        <v>32</v>
      </c>
      <c r="C26" s="71">
        <f>SUM(C22:C25)-MIN(C22:C25)</f>
        <v>0</v>
      </c>
      <c r="D26" s="71">
        <f>SUM(D22:D25)-MIN(D22:D25)</f>
        <v>0</v>
      </c>
      <c r="F26" s="83"/>
      <c r="G26" s="76" t="s">
        <v>32</v>
      </c>
      <c r="H26" s="71">
        <f>SUM(H22:H25)-MIN(H22:H25)</f>
        <v>0</v>
      </c>
      <c r="I26" s="71">
        <f>SUM(I22:I25)-MIN(I22:I25)</f>
        <v>0</v>
      </c>
      <c r="J26" s="5"/>
      <c r="K26" s="83"/>
      <c r="L26" s="76" t="s">
        <v>32</v>
      </c>
      <c r="M26" s="71">
        <f>SUM(M22:M25)-MIN(M22:M25)</f>
        <v>0</v>
      </c>
      <c r="N26" s="71">
        <f>SUM(N22:N25)-MIN(N22:N25)</f>
        <v>0</v>
      </c>
      <c r="Q26" s="7"/>
      <c r="R26" s="7"/>
      <c r="S26" s="8"/>
      <c r="T26" s="8"/>
      <c r="U26" s="113"/>
      <c r="V26" s="93"/>
      <c r="W26" s="107"/>
      <c r="X26" s="99"/>
      <c r="Z26" s="9"/>
    </row>
    <row r="27" spans="1:26" s="3" customFormat="1" ht="14.25">
      <c r="A27" s="84">
        <v>405</v>
      </c>
      <c r="B27" s="4" t="s">
        <v>50</v>
      </c>
      <c r="C27" s="124">
        <v>0</v>
      </c>
      <c r="D27" s="75"/>
      <c r="F27" s="84">
        <v>410</v>
      </c>
      <c r="G27" s="4" t="s">
        <v>50</v>
      </c>
      <c r="H27" s="124">
        <v>0</v>
      </c>
      <c r="I27" s="75"/>
      <c r="J27" s="6"/>
      <c r="K27" s="84">
        <v>415</v>
      </c>
      <c r="L27" s="4" t="s">
        <v>50</v>
      </c>
      <c r="M27" s="124">
        <v>0</v>
      </c>
      <c r="N27" s="75"/>
      <c r="Q27" s="7"/>
      <c r="R27" s="7"/>
      <c r="S27" s="8"/>
      <c r="T27" s="8"/>
      <c r="U27" s="113"/>
      <c r="V27" s="93"/>
      <c r="W27" s="107"/>
      <c r="X27" s="99"/>
      <c r="Z27" s="9"/>
    </row>
    <row r="28" spans="1:26" s="3" customFormat="1" ht="14.25">
      <c r="A28" s="80"/>
      <c r="B28" s="9" t="s">
        <v>34</v>
      </c>
      <c r="C28" s="150">
        <f>C26+D26+C27</f>
        <v>0</v>
      </c>
      <c r="D28" s="154" t="str">
        <f>Z3</f>
        <v>15th</v>
      </c>
      <c r="F28" s="80"/>
      <c r="G28" s="9" t="s">
        <v>34</v>
      </c>
      <c r="H28" s="150">
        <f>H26+I26+H27</f>
        <v>0</v>
      </c>
      <c r="I28" s="154" t="str">
        <f>Z4</f>
        <v>15th</v>
      </c>
      <c r="J28" s="6"/>
      <c r="K28" s="80"/>
      <c r="L28" s="9" t="s">
        <v>34</v>
      </c>
      <c r="M28" s="150">
        <f>M26+N26+M27</f>
        <v>0</v>
      </c>
      <c r="N28" s="154" t="str">
        <f>Z5</f>
        <v>15th</v>
      </c>
      <c r="Q28" s="7"/>
      <c r="R28" s="7"/>
      <c r="S28" s="8"/>
      <c r="T28" s="8"/>
      <c r="U28" s="113"/>
      <c r="V28" s="93"/>
      <c r="W28" s="107"/>
      <c r="X28" s="99"/>
      <c r="Z28" s="6"/>
    </row>
    <row r="29" spans="1:26" s="3" customFormat="1" ht="14.25">
      <c r="A29" s="80"/>
      <c r="B29" s="42"/>
      <c r="C29" s="6"/>
      <c r="D29" s="6"/>
      <c r="F29" s="80"/>
      <c r="G29" s="42"/>
      <c r="H29" s="6"/>
      <c r="I29" s="6"/>
      <c r="J29" s="6"/>
      <c r="K29" s="80"/>
      <c r="L29" s="42"/>
      <c r="M29" s="6"/>
      <c r="N29" s="6"/>
      <c r="Q29" s="7"/>
      <c r="R29" s="7"/>
      <c r="S29" s="64"/>
      <c r="T29" s="64"/>
      <c r="U29" s="115"/>
      <c r="V29" s="95"/>
      <c r="W29" s="109"/>
      <c r="X29" s="101"/>
      <c r="Z29" s="6"/>
    </row>
    <row r="30" spans="1:26" s="3" customFormat="1" ht="15">
      <c r="A30" s="82"/>
      <c r="B30" s="56" t="s">
        <v>52</v>
      </c>
      <c r="C30" s="122" t="s">
        <v>28</v>
      </c>
      <c r="D30" s="122" t="s">
        <v>29</v>
      </c>
      <c r="F30" s="82"/>
      <c r="G30" s="56" t="s">
        <v>52</v>
      </c>
      <c r="H30" s="122" t="s">
        <v>28</v>
      </c>
      <c r="I30" s="122" t="s">
        <v>29</v>
      </c>
      <c r="J30" s="6"/>
      <c r="K30" s="82"/>
      <c r="L30" s="56" t="s">
        <v>52</v>
      </c>
      <c r="M30" s="122" t="s">
        <v>28</v>
      </c>
      <c r="N30" s="122" t="s">
        <v>29</v>
      </c>
      <c r="Q30" s="7"/>
      <c r="R30" s="7"/>
      <c r="S30" s="64"/>
      <c r="T30" s="64"/>
      <c r="U30" s="115"/>
      <c r="V30" s="95"/>
      <c r="W30" s="109"/>
      <c r="X30" s="101"/>
      <c r="Z30" s="6"/>
    </row>
    <row r="31" spans="1:26" s="3" customFormat="1" ht="14.25">
      <c r="A31" s="12">
        <v>416</v>
      </c>
      <c r="B31" s="57"/>
      <c r="C31" s="69">
        <v>0</v>
      </c>
      <c r="D31" s="69">
        <v>0</v>
      </c>
      <c r="F31" s="12">
        <v>421</v>
      </c>
      <c r="G31" s="57"/>
      <c r="H31" s="69">
        <v>0</v>
      </c>
      <c r="I31" s="69">
        <v>0</v>
      </c>
      <c r="J31" s="6"/>
      <c r="K31" s="12">
        <v>426</v>
      </c>
      <c r="L31" s="57"/>
      <c r="M31" s="69">
        <v>0</v>
      </c>
      <c r="N31" s="69">
        <v>0</v>
      </c>
      <c r="Q31" s="7"/>
      <c r="R31" s="7"/>
      <c r="S31" s="6"/>
      <c r="T31" s="6"/>
      <c r="U31" s="115"/>
      <c r="V31" s="95"/>
      <c r="W31" s="109"/>
      <c r="X31" s="101"/>
      <c r="Z31" s="6"/>
    </row>
    <row r="32" spans="1:26" s="3" customFormat="1" ht="14.25">
      <c r="A32" s="13">
        <v>417</v>
      </c>
      <c r="B32" s="47"/>
      <c r="C32" s="70">
        <v>0</v>
      </c>
      <c r="D32" s="70">
        <v>0</v>
      </c>
      <c r="F32" s="13">
        <v>422</v>
      </c>
      <c r="G32" s="47"/>
      <c r="H32" s="70">
        <v>0</v>
      </c>
      <c r="I32" s="70">
        <v>0</v>
      </c>
      <c r="J32" s="6"/>
      <c r="K32" s="13">
        <v>427</v>
      </c>
      <c r="L32" s="47"/>
      <c r="M32" s="70">
        <v>0</v>
      </c>
      <c r="N32" s="70">
        <v>0</v>
      </c>
      <c r="Q32" s="7"/>
      <c r="R32" s="7"/>
      <c r="S32" s="6"/>
      <c r="T32" s="6"/>
      <c r="U32" s="115"/>
      <c r="V32" s="95"/>
      <c r="W32" s="109"/>
      <c r="X32" s="101"/>
      <c r="Z32" s="6"/>
    </row>
    <row r="33" spans="1:26" s="3" customFormat="1" ht="14.25">
      <c r="A33" s="13">
        <v>418</v>
      </c>
      <c r="B33" s="47"/>
      <c r="C33" s="70">
        <v>0</v>
      </c>
      <c r="D33" s="70">
        <v>0</v>
      </c>
      <c r="F33" s="13">
        <v>423</v>
      </c>
      <c r="G33" s="47"/>
      <c r="H33" s="70">
        <v>0</v>
      </c>
      <c r="I33" s="70">
        <v>0</v>
      </c>
      <c r="J33" s="6"/>
      <c r="K33" s="13">
        <v>428</v>
      </c>
      <c r="L33" s="47"/>
      <c r="M33" s="70">
        <v>0</v>
      </c>
      <c r="N33" s="70">
        <v>0</v>
      </c>
      <c r="Q33" s="7"/>
      <c r="R33" s="7"/>
      <c r="S33" s="6"/>
      <c r="T33" s="6"/>
      <c r="U33" s="115"/>
      <c r="V33" s="95"/>
      <c r="W33" s="109"/>
      <c r="X33" s="101"/>
      <c r="Z33" s="6"/>
    </row>
    <row r="34" spans="1:26" s="3" customFormat="1" ht="14.25">
      <c r="A34" s="63">
        <v>419</v>
      </c>
      <c r="B34" s="48"/>
      <c r="C34" s="123">
        <v>0</v>
      </c>
      <c r="D34" s="123">
        <v>0</v>
      </c>
      <c r="F34" s="63">
        <v>424</v>
      </c>
      <c r="G34" s="48"/>
      <c r="H34" s="123">
        <v>0</v>
      </c>
      <c r="I34" s="123">
        <v>0</v>
      </c>
      <c r="J34" s="6"/>
      <c r="K34" s="63">
        <v>429</v>
      </c>
      <c r="L34" s="48"/>
      <c r="M34" s="123">
        <v>0</v>
      </c>
      <c r="N34" s="123">
        <v>0</v>
      </c>
      <c r="Q34" s="7"/>
      <c r="R34" s="7"/>
      <c r="S34" s="6"/>
      <c r="T34" s="6"/>
      <c r="U34" s="115"/>
      <c r="V34" s="95"/>
      <c r="W34" s="109"/>
      <c r="X34" s="101"/>
      <c r="Z34" s="6"/>
    </row>
    <row r="35" spans="1:26" s="3" customFormat="1" ht="14.25">
      <c r="A35" s="83"/>
      <c r="B35" s="76" t="s">
        <v>32</v>
      </c>
      <c r="C35" s="71">
        <f>SUM(C31:C34)-MIN(C31:C34)</f>
        <v>0</v>
      </c>
      <c r="D35" s="71">
        <f>SUM(D31:D34)-MIN(D31:D34)</f>
        <v>0</v>
      </c>
      <c r="F35" s="83"/>
      <c r="G35" s="76" t="s">
        <v>32</v>
      </c>
      <c r="H35" s="71">
        <f>SUM(H31:H34)-MIN(H31:H34)</f>
        <v>0</v>
      </c>
      <c r="I35" s="71">
        <f>SUM(I31:I34)-MIN(I31:I34)</f>
        <v>0</v>
      </c>
      <c r="J35" s="6"/>
      <c r="K35" s="83"/>
      <c r="L35" s="76" t="s">
        <v>32</v>
      </c>
      <c r="M35" s="71">
        <f>SUM(M31:M34)-MIN(M31:M34)</f>
        <v>0</v>
      </c>
      <c r="N35" s="71">
        <f>SUM(N31:N34)-MIN(N31:N34)</f>
        <v>0</v>
      </c>
      <c r="Q35" s="7"/>
      <c r="R35" s="7"/>
      <c r="S35" s="6"/>
      <c r="T35" s="6"/>
      <c r="U35" s="115"/>
      <c r="V35" s="95"/>
      <c r="W35" s="109"/>
      <c r="X35" s="101"/>
      <c r="Z35" s="9"/>
    </row>
    <row r="36" spans="1:26" s="3" customFormat="1" ht="14.25">
      <c r="A36" s="84">
        <v>420</v>
      </c>
      <c r="B36" s="4" t="s">
        <v>50</v>
      </c>
      <c r="C36" s="124">
        <v>0</v>
      </c>
      <c r="D36" s="75"/>
      <c r="F36" s="84">
        <v>425</v>
      </c>
      <c r="G36" s="4" t="s">
        <v>50</v>
      </c>
      <c r="H36" s="124">
        <v>0</v>
      </c>
      <c r="I36" s="75"/>
      <c r="J36" s="6"/>
      <c r="K36" s="84">
        <v>430</v>
      </c>
      <c r="L36" s="4" t="s">
        <v>50</v>
      </c>
      <c r="M36" s="124">
        <v>0</v>
      </c>
      <c r="N36" s="75"/>
      <c r="Q36" s="7"/>
      <c r="R36" s="7"/>
      <c r="U36" s="113"/>
      <c r="V36" s="93"/>
      <c r="W36" s="107"/>
      <c r="X36" s="99"/>
      <c r="Z36" s="6"/>
    </row>
    <row r="37" spans="1:26" s="3" customFormat="1" ht="14.25">
      <c r="A37" s="80"/>
      <c r="B37" s="9" t="s">
        <v>34</v>
      </c>
      <c r="C37" s="150">
        <f>C35+D35+C36</f>
        <v>0</v>
      </c>
      <c r="D37" s="154" t="str">
        <f>Z6</f>
        <v>15th</v>
      </c>
      <c r="F37" s="80"/>
      <c r="G37" s="9" t="s">
        <v>34</v>
      </c>
      <c r="H37" s="150">
        <f>H35+I35+H36</f>
        <v>0</v>
      </c>
      <c r="I37" s="154" t="str">
        <f>Z7</f>
        <v>15th</v>
      </c>
      <c r="K37" s="80"/>
      <c r="L37" s="9" t="s">
        <v>34</v>
      </c>
      <c r="M37" s="150">
        <f>M35+N35+M36</f>
        <v>0</v>
      </c>
      <c r="N37" s="154" t="str">
        <f>Z8</f>
        <v>15th</v>
      </c>
      <c r="Q37" s="7"/>
      <c r="R37" s="7"/>
      <c r="U37" s="113"/>
      <c r="V37" s="93"/>
      <c r="W37" s="107"/>
      <c r="X37" s="99"/>
      <c r="Z37" s="6"/>
    </row>
    <row r="38" spans="1:26" s="3" customFormat="1" ht="14.25">
      <c r="A38" s="80"/>
      <c r="B38" s="9"/>
      <c r="C38" s="73"/>
      <c r="F38" s="80"/>
      <c r="G38" s="9"/>
      <c r="H38" s="73"/>
      <c r="K38" s="80"/>
      <c r="L38" s="9"/>
      <c r="M38" s="73"/>
      <c r="Q38" s="7"/>
      <c r="R38" s="7"/>
      <c r="U38" s="113"/>
      <c r="V38" s="93"/>
      <c r="W38" s="107"/>
      <c r="X38" s="99"/>
      <c r="Z38" s="6"/>
    </row>
    <row r="39" spans="1:24" s="3" customFormat="1" ht="15">
      <c r="A39" s="82"/>
      <c r="B39" s="56" t="s">
        <v>52</v>
      </c>
      <c r="C39" s="122" t="s">
        <v>28</v>
      </c>
      <c r="D39" s="122" t="s">
        <v>29</v>
      </c>
      <c r="F39" s="82"/>
      <c r="G39" s="56" t="s">
        <v>52</v>
      </c>
      <c r="H39" s="122" t="s">
        <v>28</v>
      </c>
      <c r="I39" s="122" t="s">
        <v>29</v>
      </c>
      <c r="K39" s="82"/>
      <c r="L39" s="56" t="s">
        <v>52</v>
      </c>
      <c r="M39" s="122" t="s">
        <v>28</v>
      </c>
      <c r="N39" s="122" t="s">
        <v>29</v>
      </c>
      <c r="Q39" s="7"/>
      <c r="R39" s="7"/>
      <c r="U39" s="113"/>
      <c r="V39" s="93"/>
      <c r="W39" s="107"/>
      <c r="X39" s="99"/>
    </row>
    <row r="40" spans="1:24" s="43" customFormat="1" ht="14.25">
      <c r="A40" s="12">
        <v>431</v>
      </c>
      <c r="B40" s="57"/>
      <c r="C40" s="69">
        <v>0</v>
      </c>
      <c r="D40" s="69">
        <v>0</v>
      </c>
      <c r="F40" s="12">
        <v>436</v>
      </c>
      <c r="G40" s="57"/>
      <c r="H40" s="69">
        <v>0</v>
      </c>
      <c r="I40" s="69">
        <v>0</v>
      </c>
      <c r="K40" s="12">
        <v>441</v>
      </c>
      <c r="L40" s="57"/>
      <c r="M40" s="69">
        <v>0</v>
      </c>
      <c r="N40" s="69">
        <v>0</v>
      </c>
      <c r="U40" s="114"/>
      <c r="V40" s="94"/>
      <c r="W40" s="108"/>
      <c r="X40" s="100"/>
    </row>
    <row r="41" spans="1:24" s="43" customFormat="1" ht="14.25">
      <c r="A41" s="13">
        <v>432</v>
      </c>
      <c r="B41" s="47"/>
      <c r="C41" s="70">
        <v>0</v>
      </c>
      <c r="D41" s="70">
        <v>0</v>
      </c>
      <c r="F41" s="13">
        <v>437</v>
      </c>
      <c r="G41" s="47"/>
      <c r="H41" s="70">
        <v>0</v>
      </c>
      <c r="I41" s="70">
        <v>0</v>
      </c>
      <c r="K41" s="13">
        <v>442</v>
      </c>
      <c r="L41" s="47"/>
      <c r="M41" s="70">
        <v>0</v>
      </c>
      <c r="N41" s="70">
        <v>0</v>
      </c>
      <c r="U41" s="114"/>
      <c r="V41" s="94"/>
      <c r="W41" s="108"/>
      <c r="X41" s="100"/>
    </row>
    <row r="42" spans="1:24" s="43" customFormat="1" ht="14.25">
      <c r="A42" s="13">
        <v>433</v>
      </c>
      <c r="B42" s="47"/>
      <c r="C42" s="70">
        <v>0</v>
      </c>
      <c r="D42" s="70">
        <v>0</v>
      </c>
      <c r="F42" s="13">
        <v>438</v>
      </c>
      <c r="G42" s="47"/>
      <c r="H42" s="70">
        <v>0</v>
      </c>
      <c r="I42" s="70">
        <v>0</v>
      </c>
      <c r="K42" s="13">
        <v>443</v>
      </c>
      <c r="L42" s="47"/>
      <c r="M42" s="70">
        <v>0</v>
      </c>
      <c r="N42" s="70">
        <v>0</v>
      </c>
      <c r="U42" s="114"/>
      <c r="V42" s="94"/>
      <c r="W42" s="108"/>
      <c r="X42" s="100"/>
    </row>
    <row r="43" spans="1:24" s="43" customFormat="1" ht="14.25">
      <c r="A43" s="63">
        <v>434</v>
      </c>
      <c r="B43" s="48"/>
      <c r="C43" s="123">
        <v>0</v>
      </c>
      <c r="D43" s="123">
        <v>0</v>
      </c>
      <c r="F43" s="63">
        <v>439</v>
      </c>
      <c r="G43" s="48"/>
      <c r="H43" s="123">
        <v>0</v>
      </c>
      <c r="I43" s="123">
        <v>0</v>
      </c>
      <c r="K43" s="63">
        <v>444</v>
      </c>
      <c r="L43" s="48"/>
      <c r="M43" s="123">
        <v>0</v>
      </c>
      <c r="N43" s="123">
        <v>0</v>
      </c>
      <c r="U43" s="114"/>
      <c r="V43" s="94"/>
      <c r="W43" s="108"/>
      <c r="X43" s="100"/>
    </row>
    <row r="44" spans="1:24" s="3" customFormat="1" ht="14.25">
      <c r="A44" s="83"/>
      <c r="B44" s="76" t="s">
        <v>32</v>
      </c>
      <c r="C44" s="71">
        <f>SUM(C40:C43)-MIN(C40:C43)</f>
        <v>0</v>
      </c>
      <c r="D44" s="71">
        <f>SUM(D40:D43)-MIN(D40:D43)</f>
        <v>0</v>
      </c>
      <c r="F44" s="83"/>
      <c r="G44" s="76" t="s">
        <v>32</v>
      </c>
      <c r="H44" s="71">
        <f>SUM(H40:H43)-MIN(H40:H43)</f>
        <v>0</v>
      </c>
      <c r="I44" s="71">
        <f>SUM(I40:I43)-MIN(I40:I43)</f>
        <v>0</v>
      </c>
      <c r="K44" s="83"/>
      <c r="L44" s="76" t="s">
        <v>32</v>
      </c>
      <c r="M44" s="71">
        <f>SUM(M40:M43)-MIN(M40:M43)</f>
        <v>0</v>
      </c>
      <c r="N44" s="71">
        <f>SUM(N40:N43)-MIN(N40:N43)</f>
        <v>0</v>
      </c>
      <c r="Q44" s="7"/>
      <c r="R44" s="7"/>
      <c r="U44" s="113"/>
      <c r="V44" s="93"/>
      <c r="W44" s="107"/>
      <c r="X44" s="99"/>
    </row>
    <row r="45" spans="1:24" s="3" customFormat="1" ht="14.25">
      <c r="A45" s="84">
        <v>435</v>
      </c>
      <c r="B45" s="4" t="s">
        <v>50</v>
      </c>
      <c r="C45" s="124">
        <v>0</v>
      </c>
      <c r="D45" s="75"/>
      <c r="F45" s="84">
        <v>440</v>
      </c>
      <c r="G45" s="4" t="s">
        <v>50</v>
      </c>
      <c r="H45" s="124">
        <v>0</v>
      </c>
      <c r="I45" s="75"/>
      <c r="K45" s="84">
        <v>445</v>
      </c>
      <c r="L45" s="4" t="s">
        <v>50</v>
      </c>
      <c r="M45" s="124">
        <v>0</v>
      </c>
      <c r="N45" s="75"/>
      <c r="Q45" s="7"/>
      <c r="R45" s="7"/>
      <c r="U45" s="113"/>
      <c r="V45" s="93"/>
      <c r="W45" s="107"/>
      <c r="X45" s="99"/>
    </row>
    <row r="46" spans="1:24" s="3" customFormat="1" ht="14.25">
      <c r="A46" s="80"/>
      <c r="B46" s="9" t="s">
        <v>34</v>
      </c>
      <c r="C46" s="150">
        <f>C44+D44+C45</f>
        <v>0</v>
      </c>
      <c r="D46" s="154" t="str">
        <f>Z9</f>
        <v>15th</v>
      </c>
      <c r="E46" s="6"/>
      <c r="F46" s="86"/>
      <c r="G46" s="9" t="s">
        <v>34</v>
      </c>
      <c r="H46" s="150">
        <f>H44+I44+H45</f>
        <v>0</v>
      </c>
      <c r="I46" s="154" t="str">
        <f>Z10</f>
        <v>15th</v>
      </c>
      <c r="K46" s="80"/>
      <c r="L46" s="9" t="s">
        <v>34</v>
      </c>
      <c r="M46" s="150">
        <f>M44+N44+M45</f>
        <v>0</v>
      </c>
      <c r="N46" s="154" t="str">
        <f>Z11</f>
        <v>15th</v>
      </c>
      <c r="O46" s="6"/>
      <c r="Q46" s="65"/>
      <c r="R46" s="65"/>
      <c r="U46" s="113"/>
      <c r="V46" s="93"/>
      <c r="W46" s="107"/>
      <c r="X46" s="101"/>
    </row>
    <row r="47" spans="1:24" s="3" customFormat="1" ht="14.25">
      <c r="A47" s="80"/>
      <c r="B47" s="9"/>
      <c r="C47" s="73"/>
      <c r="D47" s="6"/>
      <c r="E47" s="6"/>
      <c r="F47" s="86"/>
      <c r="G47" s="9"/>
      <c r="H47" s="73"/>
      <c r="K47" s="80"/>
      <c r="L47" s="9"/>
      <c r="M47" s="73"/>
      <c r="N47" s="6"/>
      <c r="O47" s="6"/>
      <c r="Q47" s="65"/>
      <c r="R47" s="65"/>
      <c r="U47" s="113"/>
      <c r="V47" s="93"/>
      <c r="W47" s="107"/>
      <c r="X47" s="101"/>
    </row>
    <row r="48" spans="1:24" s="3" customFormat="1" ht="15">
      <c r="A48" s="82"/>
      <c r="B48" s="56" t="s">
        <v>52</v>
      </c>
      <c r="C48" s="122" t="s">
        <v>28</v>
      </c>
      <c r="D48" s="122" t="s">
        <v>29</v>
      </c>
      <c r="F48" s="82"/>
      <c r="G48" s="56" t="s">
        <v>52</v>
      </c>
      <c r="H48" s="122" t="s">
        <v>28</v>
      </c>
      <c r="I48" s="122" t="s">
        <v>29</v>
      </c>
      <c r="J48" s="68"/>
      <c r="K48" s="82"/>
      <c r="L48" s="56" t="s">
        <v>52</v>
      </c>
      <c r="M48" s="122" t="s">
        <v>28</v>
      </c>
      <c r="N48" s="122" t="s">
        <v>29</v>
      </c>
      <c r="Q48" s="7"/>
      <c r="R48" s="7"/>
      <c r="U48" s="113"/>
      <c r="V48" s="93"/>
      <c r="W48" s="107"/>
      <c r="X48" s="99"/>
    </row>
    <row r="49" spans="1:24" s="43" customFormat="1" ht="14.25">
      <c r="A49" s="12">
        <v>446</v>
      </c>
      <c r="B49" s="57"/>
      <c r="C49" s="69">
        <v>0</v>
      </c>
      <c r="D49" s="69">
        <v>0</v>
      </c>
      <c r="F49" s="12">
        <v>451</v>
      </c>
      <c r="G49" s="57"/>
      <c r="H49" s="69">
        <v>0</v>
      </c>
      <c r="I49" s="69">
        <v>0</v>
      </c>
      <c r="K49" s="12">
        <v>456</v>
      </c>
      <c r="L49" s="57"/>
      <c r="M49" s="69">
        <v>0</v>
      </c>
      <c r="N49" s="69">
        <v>0</v>
      </c>
      <c r="U49" s="114"/>
      <c r="V49" s="94"/>
      <c r="W49" s="108"/>
      <c r="X49" s="100"/>
    </row>
    <row r="50" spans="1:24" s="43" customFormat="1" ht="14.25">
      <c r="A50" s="13">
        <v>447</v>
      </c>
      <c r="B50" s="47"/>
      <c r="C50" s="70">
        <v>0</v>
      </c>
      <c r="D50" s="70">
        <v>0</v>
      </c>
      <c r="F50" s="13">
        <v>452</v>
      </c>
      <c r="G50" s="47"/>
      <c r="H50" s="70">
        <v>0</v>
      </c>
      <c r="I50" s="70">
        <v>0</v>
      </c>
      <c r="K50" s="13">
        <v>457</v>
      </c>
      <c r="L50" s="47"/>
      <c r="M50" s="70">
        <v>0</v>
      </c>
      <c r="N50" s="70">
        <v>0</v>
      </c>
      <c r="U50" s="114"/>
      <c r="V50" s="94"/>
      <c r="W50" s="108"/>
      <c r="X50" s="100"/>
    </row>
    <row r="51" spans="1:24" s="43" customFormat="1" ht="14.25">
      <c r="A51" s="13">
        <v>448</v>
      </c>
      <c r="B51" s="47"/>
      <c r="C51" s="70">
        <v>0</v>
      </c>
      <c r="D51" s="70">
        <v>0</v>
      </c>
      <c r="F51" s="13">
        <v>453</v>
      </c>
      <c r="G51" s="47"/>
      <c r="H51" s="70">
        <v>0</v>
      </c>
      <c r="I51" s="70">
        <v>0</v>
      </c>
      <c r="K51" s="13">
        <v>458</v>
      </c>
      <c r="L51" s="47"/>
      <c r="M51" s="70">
        <v>0</v>
      </c>
      <c r="N51" s="70">
        <v>0</v>
      </c>
      <c r="U51" s="114"/>
      <c r="V51" s="94"/>
      <c r="W51" s="108"/>
      <c r="X51" s="100"/>
    </row>
    <row r="52" spans="1:24" s="43" customFormat="1" ht="14.25">
      <c r="A52" s="63">
        <v>449</v>
      </c>
      <c r="B52" s="48"/>
      <c r="C52" s="123">
        <v>0</v>
      </c>
      <c r="D52" s="123">
        <v>0</v>
      </c>
      <c r="F52" s="63">
        <v>454</v>
      </c>
      <c r="G52" s="48"/>
      <c r="H52" s="123">
        <v>0</v>
      </c>
      <c r="I52" s="123">
        <v>0</v>
      </c>
      <c r="K52" s="63">
        <v>459</v>
      </c>
      <c r="L52" s="48"/>
      <c r="M52" s="123">
        <v>0</v>
      </c>
      <c r="N52" s="123">
        <v>0</v>
      </c>
      <c r="U52" s="114"/>
      <c r="V52" s="94"/>
      <c r="W52" s="108"/>
      <c r="X52" s="100"/>
    </row>
    <row r="53" spans="1:24" s="3" customFormat="1" ht="14.25">
      <c r="A53" s="83"/>
      <c r="B53" s="76" t="s">
        <v>32</v>
      </c>
      <c r="C53" s="71">
        <f>SUM(C49:C52)-MIN(C49:C52)</f>
        <v>0</v>
      </c>
      <c r="D53" s="71">
        <f>SUM(D49:D52)-MIN(D49:D52)</f>
        <v>0</v>
      </c>
      <c r="F53" s="83"/>
      <c r="G53" s="76" t="s">
        <v>32</v>
      </c>
      <c r="H53" s="71">
        <f>SUM(H49:H52)-MIN(H49:H52)</f>
        <v>0</v>
      </c>
      <c r="I53" s="71">
        <f>SUM(I49:I52)-MIN(I49:I52)</f>
        <v>0</v>
      </c>
      <c r="J53" s="5"/>
      <c r="K53" s="83"/>
      <c r="L53" s="76" t="s">
        <v>32</v>
      </c>
      <c r="M53" s="71">
        <f>SUM(M49:M52)-MIN(M49:M52)</f>
        <v>0</v>
      </c>
      <c r="N53" s="71">
        <f>SUM(N49:N52)-MIN(N49:N52)</f>
        <v>0</v>
      </c>
      <c r="Q53" s="7"/>
      <c r="R53" s="7"/>
      <c r="U53" s="113"/>
      <c r="V53" s="93"/>
      <c r="W53" s="107"/>
      <c r="X53" s="99"/>
    </row>
    <row r="54" spans="1:24" s="3" customFormat="1" ht="14.25">
      <c r="A54" s="84">
        <v>450</v>
      </c>
      <c r="B54" s="4" t="s">
        <v>50</v>
      </c>
      <c r="C54" s="124">
        <v>0</v>
      </c>
      <c r="D54" s="75"/>
      <c r="F54" s="84">
        <v>455</v>
      </c>
      <c r="G54" s="4" t="s">
        <v>50</v>
      </c>
      <c r="H54" s="124">
        <v>0</v>
      </c>
      <c r="I54" s="75"/>
      <c r="K54" s="84">
        <v>460</v>
      </c>
      <c r="L54" s="4" t="s">
        <v>50</v>
      </c>
      <c r="M54" s="124">
        <v>0</v>
      </c>
      <c r="N54" s="75"/>
      <c r="Q54" s="7"/>
      <c r="R54" s="7"/>
      <c r="U54" s="113"/>
      <c r="V54" s="93"/>
      <c r="W54" s="107"/>
      <c r="X54" s="99"/>
    </row>
    <row r="55" spans="2:14" ht="14.25">
      <c r="B55" s="9" t="s">
        <v>34</v>
      </c>
      <c r="C55" s="150">
        <f>C53+D53+C54</f>
        <v>0</v>
      </c>
      <c r="D55" s="154" t="str">
        <f>Z12</f>
        <v>15th</v>
      </c>
      <c r="G55" s="9" t="s">
        <v>34</v>
      </c>
      <c r="H55" s="150">
        <f>H53+I53+H54</f>
        <v>0</v>
      </c>
      <c r="I55" s="154" t="str">
        <f>Z13</f>
        <v>15th</v>
      </c>
      <c r="L55" s="9" t="s">
        <v>34</v>
      </c>
      <c r="M55" s="150">
        <f>M53+N53+M54</f>
        <v>0</v>
      </c>
      <c r="N55" s="154" t="str">
        <f>Z14</f>
        <v>15th</v>
      </c>
    </row>
    <row r="56" spans="2:13" ht="14.25">
      <c r="B56" s="9"/>
      <c r="C56" s="73"/>
      <c r="G56" s="9"/>
      <c r="H56" s="73"/>
      <c r="L56" s="9"/>
      <c r="M56" s="73"/>
    </row>
    <row r="57" spans="1:24" s="2" customFormat="1" ht="15">
      <c r="A57" s="82"/>
      <c r="B57" s="56" t="s">
        <v>52</v>
      </c>
      <c r="C57" s="122" t="s">
        <v>28</v>
      </c>
      <c r="D57" s="122" t="s">
        <v>29</v>
      </c>
      <c r="F57" s="82"/>
      <c r="G57" s="56" t="s">
        <v>52</v>
      </c>
      <c r="H57" s="122" t="s">
        <v>28</v>
      </c>
      <c r="I57" s="122" t="s">
        <v>29</v>
      </c>
      <c r="K57" s="82"/>
      <c r="L57" s="56" t="s">
        <v>52</v>
      </c>
      <c r="M57" s="122" t="s">
        <v>28</v>
      </c>
      <c r="N57" s="122" t="s">
        <v>29</v>
      </c>
      <c r="Q57" s="66"/>
      <c r="R57" s="66"/>
      <c r="U57" s="116"/>
      <c r="V57" s="96"/>
      <c r="W57" s="110"/>
      <c r="X57" s="102"/>
    </row>
    <row r="58" spans="1:24" s="2" customFormat="1" ht="14.25">
      <c r="A58" s="12">
        <v>461</v>
      </c>
      <c r="B58" s="57"/>
      <c r="C58" s="69">
        <v>0</v>
      </c>
      <c r="D58" s="69">
        <v>0</v>
      </c>
      <c r="F58" s="12">
        <v>466</v>
      </c>
      <c r="G58" s="57"/>
      <c r="H58" s="69">
        <v>0</v>
      </c>
      <c r="I58" s="69">
        <v>0</v>
      </c>
      <c r="K58" s="12">
        <v>471</v>
      </c>
      <c r="L58" s="57"/>
      <c r="M58" s="69">
        <v>0</v>
      </c>
      <c r="N58" s="69">
        <v>0</v>
      </c>
      <c r="Q58" s="66"/>
      <c r="R58" s="66"/>
      <c r="U58" s="116"/>
      <c r="V58" s="96"/>
      <c r="W58" s="110"/>
      <c r="X58" s="102"/>
    </row>
    <row r="59" spans="1:24" s="2" customFormat="1" ht="14.25">
      <c r="A59" s="13">
        <v>462</v>
      </c>
      <c r="B59" s="47"/>
      <c r="C59" s="70">
        <v>0</v>
      </c>
      <c r="D59" s="70">
        <v>0</v>
      </c>
      <c r="F59" s="13">
        <v>467</v>
      </c>
      <c r="G59" s="47"/>
      <c r="H59" s="70">
        <v>0</v>
      </c>
      <c r="I59" s="70">
        <v>0</v>
      </c>
      <c r="K59" s="13">
        <v>472</v>
      </c>
      <c r="L59" s="47"/>
      <c r="M59" s="70">
        <v>0</v>
      </c>
      <c r="N59" s="70">
        <v>0</v>
      </c>
      <c r="Q59" s="66"/>
      <c r="R59" s="66"/>
      <c r="U59" s="116"/>
      <c r="V59" s="96"/>
      <c r="W59" s="110"/>
      <c r="X59" s="102"/>
    </row>
    <row r="60" spans="1:24" s="2" customFormat="1" ht="14.25">
      <c r="A60" s="13">
        <v>463</v>
      </c>
      <c r="B60" s="47"/>
      <c r="C60" s="70">
        <v>0</v>
      </c>
      <c r="D60" s="70">
        <v>0</v>
      </c>
      <c r="F60" s="13">
        <v>468</v>
      </c>
      <c r="G60" s="47"/>
      <c r="H60" s="70">
        <v>0</v>
      </c>
      <c r="I60" s="70">
        <v>0</v>
      </c>
      <c r="K60" s="13">
        <v>473</v>
      </c>
      <c r="L60" s="47"/>
      <c r="M60" s="70">
        <v>0</v>
      </c>
      <c r="N60" s="70">
        <v>0</v>
      </c>
      <c r="Q60" s="66"/>
      <c r="R60" s="66"/>
      <c r="U60" s="116"/>
      <c r="V60" s="96"/>
      <c r="W60" s="110"/>
      <c r="X60" s="102"/>
    </row>
    <row r="61" spans="1:14" ht="14.25">
      <c r="A61" s="63">
        <v>464</v>
      </c>
      <c r="B61" s="48"/>
      <c r="C61" s="123">
        <v>0</v>
      </c>
      <c r="D61" s="123">
        <v>0</v>
      </c>
      <c r="F61" s="63">
        <v>469</v>
      </c>
      <c r="G61" s="48"/>
      <c r="H61" s="123">
        <v>0</v>
      </c>
      <c r="I61" s="123">
        <v>0</v>
      </c>
      <c r="K61" s="63">
        <v>474</v>
      </c>
      <c r="L61" s="48"/>
      <c r="M61" s="123">
        <v>0</v>
      </c>
      <c r="N61" s="123">
        <v>0</v>
      </c>
    </row>
    <row r="62" spans="1:14" ht="14.25">
      <c r="A62" s="83"/>
      <c r="B62" s="76" t="s">
        <v>32</v>
      </c>
      <c r="C62" s="71">
        <f>SUM(C58:C61)-MIN(C58:C61)</f>
        <v>0</v>
      </c>
      <c r="D62" s="71">
        <f>SUM(D58:D61)-MIN(D58:D61)</f>
        <v>0</v>
      </c>
      <c r="F62" s="83"/>
      <c r="G62" s="76" t="s">
        <v>32</v>
      </c>
      <c r="H62" s="71">
        <f>SUM(H58:H61)-MIN(H58:H61)</f>
        <v>0</v>
      </c>
      <c r="I62" s="71">
        <f>SUM(I58:I61)-MIN(I58:I61)</f>
        <v>0</v>
      </c>
      <c r="K62" s="83"/>
      <c r="L62" s="76" t="s">
        <v>32</v>
      </c>
      <c r="M62" s="71">
        <f>SUM(M58:M61)-MIN(M58:M61)</f>
        <v>0</v>
      </c>
      <c r="N62" s="71">
        <f>SUM(N58:N61)-MIN(N58:N61)</f>
        <v>0</v>
      </c>
    </row>
    <row r="63" spans="1:14" ht="14.25">
      <c r="A63" s="84">
        <v>465</v>
      </c>
      <c r="B63" s="4" t="s">
        <v>50</v>
      </c>
      <c r="C63" s="124">
        <v>0</v>
      </c>
      <c r="D63" s="75"/>
      <c r="F63" s="84">
        <v>470</v>
      </c>
      <c r="G63" s="4" t="s">
        <v>50</v>
      </c>
      <c r="H63" s="124">
        <v>0</v>
      </c>
      <c r="I63" s="75"/>
      <c r="K63" s="84">
        <v>475</v>
      </c>
      <c r="L63" s="4" t="s">
        <v>50</v>
      </c>
      <c r="M63" s="124">
        <v>0</v>
      </c>
      <c r="N63" s="75"/>
    </row>
    <row r="64" spans="2:14" ht="14.25">
      <c r="B64" s="9" t="s">
        <v>34</v>
      </c>
      <c r="C64" s="150">
        <f>C62+D62+C63</f>
        <v>0</v>
      </c>
      <c r="D64" s="154" t="str">
        <f>Z15</f>
        <v>15th</v>
      </c>
      <c r="G64" s="9" t="s">
        <v>34</v>
      </c>
      <c r="H64" s="150">
        <f>H62+I62+H63</f>
        <v>0</v>
      </c>
      <c r="I64" s="154" t="str">
        <f>Z16</f>
        <v>15th</v>
      </c>
      <c r="L64" s="9" t="s">
        <v>34</v>
      </c>
      <c r="M64" s="150">
        <f>M62+N62+M63</f>
        <v>0</v>
      </c>
      <c r="N64" s="154" t="str">
        <f>Z17</f>
        <v>15th</v>
      </c>
    </row>
  </sheetData>
  <sheetProtection password="CBEF" sheet="1" objects="1" scenarios="1" formatColumns="0" sort="0"/>
  <conditionalFormatting sqref="Y3:Y17">
    <cfRule type="cellIs" priority="113" dxfId="72" operator="equal" stopIfTrue="1">
      <formula>1</formula>
    </cfRule>
    <cfRule type="cellIs" priority="114" dxfId="71" operator="equal" stopIfTrue="1">
      <formula>2</formula>
    </cfRule>
    <cfRule type="cellIs" priority="115" dxfId="70" operator="equal" stopIfTrue="1">
      <formula>3</formula>
    </cfRule>
  </conditionalFormatting>
  <conditionalFormatting sqref="Z3:Z17">
    <cfRule type="cellIs" priority="116" dxfId="69" operator="equal" stopIfTrue="1">
      <formula>"First"</formula>
    </cfRule>
    <cfRule type="cellIs" priority="117" dxfId="68" operator="equal" stopIfTrue="1">
      <formula>"Second"</formula>
    </cfRule>
    <cfRule type="cellIs" priority="118" dxfId="63" operator="equal" stopIfTrue="1">
      <formula>"Third"</formula>
    </cfRule>
  </conditionalFormatting>
  <conditionalFormatting sqref="AB3">
    <cfRule type="cellIs" priority="119" dxfId="66" operator="equal" stopIfTrue="1">
      <formula>#REF!</formula>
    </cfRule>
  </conditionalFormatting>
  <conditionalFormatting sqref="AB4:AB17">
    <cfRule type="cellIs" priority="120" dxfId="65" operator="equal" stopIfTrue="1">
      <formula>"1st"</formula>
    </cfRule>
    <cfRule type="cellIs" priority="121" dxfId="63" operator="equal" stopIfTrue="1">
      <formula>"2nd"</formula>
    </cfRule>
    <cfRule type="cellIs" priority="122" dxfId="63" operator="equal" stopIfTrue="1">
      <formula>"3rd"</formula>
    </cfRule>
  </conditionalFormatting>
  <conditionalFormatting sqref="U3:U17 W3:W17">
    <cfRule type="cellIs" priority="112" dxfId="133" operator="equal" stopIfTrue="1">
      <formula>1</formula>
    </cfRule>
  </conditionalFormatting>
  <conditionalFormatting sqref="I28">
    <cfRule type="cellIs" priority="66" dxfId="3" operator="equal" stopIfTrue="1">
      <formula>"Third"</formula>
    </cfRule>
    <cfRule type="cellIs" priority="67" dxfId="2" operator="equal" stopIfTrue="1">
      <formula>"Second"</formula>
    </cfRule>
    <cfRule type="cellIs" priority="68" dxfId="1" operator="equal" stopIfTrue="1">
      <formula>"First"</formula>
    </cfRule>
  </conditionalFormatting>
  <conditionalFormatting sqref="H22:I25">
    <cfRule type="cellIs" priority="65" dxfId="0" operator="equal" stopIfTrue="1">
      <formula>0</formula>
    </cfRule>
  </conditionalFormatting>
  <conditionalFormatting sqref="I37">
    <cfRule type="cellIs" priority="58" dxfId="3" operator="equal" stopIfTrue="1">
      <formula>"Third"</formula>
    </cfRule>
    <cfRule type="cellIs" priority="59" dxfId="2" operator="equal" stopIfTrue="1">
      <formula>"Second"</formula>
    </cfRule>
    <cfRule type="cellIs" priority="60" dxfId="1" operator="equal" stopIfTrue="1">
      <formula>"First"</formula>
    </cfRule>
  </conditionalFormatting>
  <conditionalFormatting sqref="H31:I34">
    <cfRule type="cellIs" priority="57" dxfId="0" operator="equal" stopIfTrue="1">
      <formula>0</formula>
    </cfRule>
  </conditionalFormatting>
  <conditionalFormatting sqref="N37">
    <cfRule type="cellIs" priority="54" dxfId="3" operator="equal" stopIfTrue="1">
      <formula>"Third"</formula>
    </cfRule>
    <cfRule type="cellIs" priority="55" dxfId="2" operator="equal" stopIfTrue="1">
      <formula>"Second"</formula>
    </cfRule>
    <cfRule type="cellIs" priority="56" dxfId="1" operator="equal" stopIfTrue="1">
      <formula>"First"</formula>
    </cfRule>
  </conditionalFormatting>
  <conditionalFormatting sqref="M31:N34">
    <cfRule type="cellIs" priority="53" dxfId="0" operator="equal" stopIfTrue="1">
      <formula>0</formula>
    </cfRule>
  </conditionalFormatting>
  <conditionalFormatting sqref="N46">
    <cfRule type="cellIs" priority="50" dxfId="3" operator="equal" stopIfTrue="1">
      <formula>"Third"</formula>
    </cfRule>
    <cfRule type="cellIs" priority="51" dxfId="2" operator="equal" stopIfTrue="1">
      <formula>"Second"</formula>
    </cfRule>
    <cfRule type="cellIs" priority="52" dxfId="1" operator="equal" stopIfTrue="1">
      <formula>"First"</formula>
    </cfRule>
  </conditionalFormatting>
  <conditionalFormatting sqref="M40:N43">
    <cfRule type="cellIs" priority="49" dxfId="0" operator="equal" stopIfTrue="1">
      <formula>0</formula>
    </cfRule>
  </conditionalFormatting>
  <conditionalFormatting sqref="I46">
    <cfRule type="cellIs" priority="46" dxfId="3" operator="equal" stopIfTrue="1">
      <formula>"Third"</formula>
    </cfRule>
    <cfRule type="cellIs" priority="47" dxfId="2" operator="equal" stopIfTrue="1">
      <formula>"Second"</formula>
    </cfRule>
    <cfRule type="cellIs" priority="48" dxfId="1" operator="equal" stopIfTrue="1">
      <formula>"First"</formula>
    </cfRule>
  </conditionalFormatting>
  <conditionalFormatting sqref="H40:I43">
    <cfRule type="cellIs" priority="45" dxfId="0" operator="equal" stopIfTrue="1">
      <formula>0</formula>
    </cfRule>
  </conditionalFormatting>
  <conditionalFormatting sqref="I55">
    <cfRule type="cellIs" priority="42" dxfId="3" operator="equal" stopIfTrue="1">
      <formula>"Third"</formula>
    </cfRule>
    <cfRule type="cellIs" priority="43" dxfId="2" operator="equal" stopIfTrue="1">
      <formula>"Second"</formula>
    </cfRule>
    <cfRule type="cellIs" priority="44" dxfId="1" operator="equal" stopIfTrue="1">
      <formula>"First"</formula>
    </cfRule>
  </conditionalFormatting>
  <conditionalFormatting sqref="H49:I52">
    <cfRule type="cellIs" priority="41" dxfId="0" operator="equal" stopIfTrue="1">
      <formula>0</formula>
    </cfRule>
  </conditionalFormatting>
  <conditionalFormatting sqref="N55">
    <cfRule type="cellIs" priority="38" dxfId="3" operator="equal" stopIfTrue="1">
      <formula>"Third"</formula>
    </cfRule>
    <cfRule type="cellIs" priority="39" dxfId="2" operator="equal" stopIfTrue="1">
      <formula>"Second"</formula>
    </cfRule>
    <cfRule type="cellIs" priority="40" dxfId="1" operator="equal" stopIfTrue="1">
      <formula>"First"</formula>
    </cfRule>
  </conditionalFormatting>
  <conditionalFormatting sqref="M49:N52">
    <cfRule type="cellIs" priority="37" dxfId="0" operator="equal" stopIfTrue="1">
      <formula>0</formula>
    </cfRule>
  </conditionalFormatting>
  <conditionalFormatting sqref="D64">
    <cfRule type="cellIs" priority="34" dxfId="3" operator="equal" stopIfTrue="1">
      <formula>"Third"</formula>
    </cfRule>
    <cfRule type="cellIs" priority="35" dxfId="2" operator="equal" stopIfTrue="1">
      <formula>"Second"</formula>
    </cfRule>
    <cfRule type="cellIs" priority="36" dxfId="1" operator="equal" stopIfTrue="1">
      <formula>"First"</formula>
    </cfRule>
  </conditionalFormatting>
  <conditionalFormatting sqref="C58:D61">
    <cfRule type="cellIs" priority="33" dxfId="0" operator="equal" stopIfTrue="1">
      <formula>0</formula>
    </cfRule>
  </conditionalFormatting>
  <conditionalFormatting sqref="D55">
    <cfRule type="cellIs" priority="30" dxfId="3" operator="equal" stopIfTrue="1">
      <formula>"Third"</formula>
    </cfRule>
    <cfRule type="cellIs" priority="31" dxfId="2" operator="equal" stopIfTrue="1">
      <formula>"Second"</formula>
    </cfRule>
    <cfRule type="cellIs" priority="32" dxfId="1" operator="equal" stopIfTrue="1">
      <formula>"First"</formula>
    </cfRule>
  </conditionalFormatting>
  <conditionalFormatting sqref="C49:D52">
    <cfRule type="cellIs" priority="29" dxfId="0" operator="equal" stopIfTrue="1">
      <formula>0</formula>
    </cfRule>
  </conditionalFormatting>
  <conditionalFormatting sqref="D46">
    <cfRule type="cellIs" priority="26" dxfId="3" operator="equal" stopIfTrue="1">
      <formula>"Third"</formula>
    </cfRule>
    <cfRule type="cellIs" priority="27" dxfId="2" operator="equal" stopIfTrue="1">
      <formula>"Second"</formula>
    </cfRule>
    <cfRule type="cellIs" priority="28" dxfId="1" operator="equal" stopIfTrue="1">
      <formula>"First"</formula>
    </cfRule>
  </conditionalFormatting>
  <conditionalFormatting sqref="C40:D43">
    <cfRule type="cellIs" priority="25" dxfId="0" operator="equal" stopIfTrue="1">
      <formula>0</formula>
    </cfRule>
  </conditionalFormatting>
  <conditionalFormatting sqref="D37">
    <cfRule type="cellIs" priority="22" dxfId="3" operator="equal" stopIfTrue="1">
      <formula>"Third"</formula>
    </cfRule>
    <cfRule type="cellIs" priority="23" dxfId="2" operator="equal" stopIfTrue="1">
      <formula>"Second"</formula>
    </cfRule>
    <cfRule type="cellIs" priority="24" dxfId="1" operator="equal" stopIfTrue="1">
      <formula>"First"</formula>
    </cfRule>
  </conditionalFormatting>
  <conditionalFormatting sqref="C31:D34">
    <cfRule type="cellIs" priority="21" dxfId="0" operator="equal" stopIfTrue="1">
      <formula>0</formula>
    </cfRule>
  </conditionalFormatting>
  <conditionalFormatting sqref="D28">
    <cfRule type="cellIs" priority="18" dxfId="3" operator="equal" stopIfTrue="1">
      <formula>"Third"</formula>
    </cfRule>
    <cfRule type="cellIs" priority="19" dxfId="2" operator="equal" stopIfTrue="1">
      <formula>"Second"</formula>
    </cfRule>
    <cfRule type="cellIs" priority="20" dxfId="1" operator="equal" stopIfTrue="1">
      <formula>"First"</formula>
    </cfRule>
  </conditionalFormatting>
  <conditionalFormatting sqref="C22:D25">
    <cfRule type="cellIs" priority="17" dxfId="0" operator="equal" stopIfTrue="1">
      <formula>0</formula>
    </cfRule>
  </conditionalFormatting>
  <conditionalFormatting sqref="N28">
    <cfRule type="cellIs" priority="14" dxfId="3" operator="equal" stopIfTrue="1">
      <formula>"Third"</formula>
    </cfRule>
    <cfRule type="cellIs" priority="15" dxfId="2" operator="equal" stopIfTrue="1">
      <formula>"Second"</formula>
    </cfRule>
    <cfRule type="cellIs" priority="16" dxfId="1" operator="equal" stopIfTrue="1">
      <formula>"First"</formula>
    </cfRule>
  </conditionalFormatting>
  <conditionalFormatting sqref="M22:N25">
    <cfRule type="cellIs" priority="13" dxfId="0" operator="equal" stopIfTrue="1">
      <formula>0</formula>
    </cfRule>
  </conditionalFormatting>
  <conditionalFormatting sqref="I64">
    <cfRule type="cellIs" priority="10" dxfId="3" operator="equal" stopIfTrue="1">
      <formula>"Third"</formula>
    </cfRule>
    <cfRule type="cellIs" priority="11" dxfId="2" operator="equal" stopIfTrue="1">
      <formula>"Second"</formula>
    </cfRule>
    <cfRule type="cellIs" priority="12" dxfId="1" operator="equal" stopIfTrue="1">
      <formula>"First"</formula>
    </cfRule>
  </conditionalFormatting>
  <conditionalFormatting sqref="H58:I61">
    <cfRule type="cellIs" priority="9" dxfId="0" operator="equal" stopIfTrue="1">
      <formula>0</formula>
    </cfRule>
  </conditionalFormatting>
  <conditionalFormatting sqref="M58:N61">
    <cfRule type="cellIs" priority="4" dxfId="0" operator="equal" stopIfTrue="1">
      <formula>0</formula>
    </cfRule>
  </conditionalFormatting>
  <conditionalFormatting sqref="N64">
    <cfRule type="cellIs" priority="1" dxfId="3" operator="equal" stopIfTrue="1">
      <formula>"Third"</formula>
    </cfRule>
    <cfRule type="cellIs" priority="2" dxfId="2" operator="equal" stopIfTrue="1">
      <formula>"Second"</formula>
    </cfRule>
    <cfRule type="cellIs" priority="3" dxfId="1" operator="equal" stopIfTrue="1">
      <formula>"First"</formula>
    </cfRule>
  </conditionalFormatting>
  <printOptions horizontalCentered="1"/>
  <pageMargins left="0.15748031496062992" right="0.15748031496062992" top="0.3937007874015748" bottom="0.3937007874015748" header="0" footer="0"/>
  <pageSetup fitToHeight="1" fitToWidth="1" horizontalDpi="600" verticalDpi="600" orientation="landscape" paperSize="9" scale="81" r:id="rId1"/>
  <headerFooter alignWithMargins="0">
    <oddHeader>&amp;C&amp;"Arial,Bold"&amp;14BSGA TEAM TRIO REGIONAL FINAL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rgb="FF002060"/>
    <pageSetUpPr fitToPage="1"/>
  </sheetPr>
  <dimension ref="A1:AK64"/>
  <sheetViews>
    <sheetView showGridLines="0" view="pageBreakPreview" zoomScale="85" zoomScaleNormal="75" zoomScaleSheetLayoutView="85" workbookViewId="0" topLeftCell="A19">
      <selection activeCell="A19" sqref="A19"/>
    </sheetView>
  </sheetViews>
  <sheetFormatPr defaultColWidth="9.140625" defaultRowHeight="12.75"/>
  <cols>
    <col min="1" max="1" width="6.00390625" style="80" customWidth="1"/>
    <col min="2" max="2" width="25.7109375" style="3" customWidth="1"/>
    <col min="3" max="3" width="8.421875" style="3" customWidth="1"/>
    <col min="4" max="4" width="7.421875" style="3" customWidth="1"/>
    <col min="5" max="5" width="3.8515625" style="44" customWidth="1"/>
    <col min="6" max="9" width="9.00390625" style="6" hidden="1" customWidth="1"/>
    <col min="10" max="10" width="1.7109375" style="6" customWidth="1"/>
    <col min="11" max="11" width="6.00390625" style="80" customWidth="1"/>
    <col min="12" max="12" width="25.7109375" style="3" customWidth="1"/>
    <col min="13" max="13" width="8.421875" style="3" customWidth="1"/>
    <col min="14" max="14" width="7.421875" style="3" customWidth="1"/>
    <col min="15" max="15" width="3.8515625" style="6" customWidth="1"/>
    <col min="16" max="19" width="9.00390625" style="6" hidden="1" customWidth="1"/>
    <col min="20" max="20" width="0.13671875" style="3" customWidth="1"/>
    <col min="21" max="21" width="1.7109375" style="3" customWidth="1"/>
    <col min="22" max="22" width="6.00390625" style="80" customWidth="1"/>
    <col min="23" max="23" width="25.7109375" style="3" customWidth="1"/>
    <col min="24" max="24" width="8.421875" style="3" customWidth="1"/>
    <col min="25" max="25" width="7.421875" style="3" customWidth="1"/>
    <col min="26" max="26" width="3.8515625" style="3" customWidth="1"/>
    <col min="27" max="30" width="9.00390625" style="3" hidden="1" customWidth="1"/>
    <col min="31" max="31" width="10.7109375" style="3" customWidth="1"/>
    <col min="32" max="32" width="23.57421875" style="3" customWidth="1"/>
    <col min="33" max="33" width="10.140625" style="3" customWidth="1"/>
    <col min="34" max="34" width="7.421875" style="3" customWidth="1"/>
    <col min="35" max="35" width="10.140625" style="3" customWidth="1"/>
    <col min="36" max="36" width="3.28125" style="3" customWidth="1"/>
    <col min="37" max="37" width="9.57421875" style="3" customWidth="1"/>
    <col min="38" max="16384" width="9.140625" style="3" customWidth="1"/>
  </cols>
  <sheetData>
    <row r="1" spans="1:37" ht="15" hidden="1">
      <c r="A1" s="78"/>
      <c r="B1" s="6"/>
      <c r="AF1" s="26" t="s">
        <v>33</v>
      </c>
      <c r="AG1" s="27" t="s">
        <v>41</v>
      </c>
      <c r="AH1" s="28" t="s">
        <v>10</v>
      </c>
      <c r="AI1" s="28" t="s">
        <v>11</v>
      </c>
      <c r="AJ1" s="28"/>
      <c r="AK1" s="29"/>
    </row>
    <row r="2" spans="1:37" ht="15" hidden="1">
      <c r="A2" s="79"/>
      <c r="B2" s="6"/>
      <c r="AF2" s="30" t="str">
        <f>B21</f>
        <v>Team/School Name</v>
      </c>
      <c r="AG2" s="31">
        <f>C28</f>
        <v>0</v>
      </c>
      <c r="AH2" s="32">
        <f>IF(AG2=0,15,RANK(AG2,AG$2:AG$16,0))</f>
        <v>15</v>
      </c>
      <c r="AI2" s="33" t="str">
        <f>VLOOKUP(AH2,AJ$2:AK$16,2)</f>
        <v>15th</v>
      </c>
      <c r="AJ2" s="34">
        <v>1</v>
      </c>
      <c r="AK2" s="35" t="s">
        <v>37</v>
      </c>
    </row>
    <row r="3" spans="1:37" ht="15" hidden="1">
      <c r="A3" s="79"/>
      <c r="B3" s="6"/>
      <c r="AF3" s="30" t="str">
        <f>L21</f>
        <v>Team/School Name</v>
      </c>
      <c r="AG3" s="31">
        <f>M28</f>
        <v>0</v>
      </c>
      <c r="AH3" s="32">
        <f aca="true" t="shared" si="0" ref="AH3:AH16">IF(AG3=0,15,RANK(AG3,AG$2:AG$16,0))</f>
        <v>15</v>
      </c>
      <c r="AI3" s="33" t="str">
        <f aca="true" t="shared" si="1" ref="AI3:AI16">VLOOKUP(AH3,AJ$2:AK$16,2)</f>
        <v>15th</v>
      </c>
      <c r="AJ3" s="34">
        <v>2</v>
      </c>
      <c r="AK3" s="35" t="s">
        <v>38</v>
      </c>
    </row>
    <row r="4" spans="1:37" ht="15" hidden="1">
      <c r="A4" s="79"/>
      <c r="B4" s="6"/>
      <c r="AF4" s="30" t="str">
        <f>W21</f>
        <v>Team/School Name</v>
      </c>
      <c r="AG4" s="31">
        <f>X28</f>
        <v>0</v>
      </c>
      <c r="AH4" s="32">
        <f t="shared" si="0"/>
        <v>15</v>
      </c>
      <c r="AI4" s="33" t="str">
        <f t="shared" si="1"/>
        <v>15th</v>
      </c>
      <c r="AJ4" s="34">
        <v>3</v>
      </c>
      <c r="AK4" s="35" t="s">
        <v>39</v>
      </c>
    </row>
    <row r="5" spans="1:37" ht="15" hidden="1">
      <c r="A5" s="79"/>
      <c r="B5" s="6"/>
      <c r="AF5" s="30" t="str">
        <f>B30</f>
        <v>Team/School Name</v>
      </c>
      <c r="AG5" s="31">
        <f>C37</f>
        <v>0</v>
      </c>
      <c r="AH5" s="32">
        <f t="shared" si="0"/>
        <v>15</v>
      </c>
      <c r="AI5" s="33" t="str">
        <f t="shared" si="1"/>
        <v>15th</v>
      </c>
      <c r="AJ5" s="36">
        <v>4</v>
      </c>
      <c r="AK5" s="37" t="s">
        <v>1</v>
      </c>
    </row>
    <row r="6" spans="1:37" ht="15" hidden="1">
      <c r="A6" s="79"/>
      <c r="B6" s="6"/>
      <c r="AF6" s="30" t="str">
        <f>L30</f>
        <v>Team/School Name</v>
      </c>
      <c r="AG6" s="31">
        <f>M37</f>
        <v>0</v>
      </c>
      <c r="AH6" s="32">
        <f t="shared" si="0"/>
        <v>15</v>
      </c>
      <c r="AI6" s="33" t="str">
        <f t="shared" si="1"/>
        <v>15th</v>
      </c>
      <c r="AJ6" s="36">
        <v>5</v>
      </c>
      <c r="AK6" s="37" t="s">
        <v>2</v>
      </c>
    </row>
    <row r="7" spans="1:37" ht="15" hidden="1">
      <c r="A7" s="79"/>
      <c r="B7" s="6"/>
      <c r="AF7" s="30" t="str">
        <f>W30</f>
        <v>Team/School Name</v>
      </c>
      <c r="AG7" s="31">
        <f>X37</f>
        <v>0</v>
      </c>
      <c r="AH7" s="32">
        <f t="shared" si="0"/>
        <v>15</v>
      </c>
      <c r="AI7" s="33" t="str">
        <f t="shared" si="1"/>
        <v>15th</v>
      </c>
      <c r="AJ7" s="36">
        <v>6</v>
      </c>
      <c r="AK7" s="37" t="s">
        <v>3</v>
      </c>
    </row>
    <row r="8" spans="1:37" ht="15" hidden="1">
      <c r="A8" s="79"/>
      <c r="B8" s="6"/>
      <c r="AF8" s="30" t="str">
        <f>B39</f>
        <v>Team/School Name</v>
      </c>
      <c r="AG8" s="31">
        <f>C46</f>
        <v>0</v>
      </c>
      <c r="AH8" s="32">
        <f t="shared" si="0"/>
        <v>15</v>
      </c>
      <c r="AI8" s="33" t="str">
        <f t="shared" si="1"/>
        <v>15th</v>
      </c>
      <c r="AJ8" s="36">
        <v>7</v>
      </c>
      <c r="AK8" s="37" t="s">
        <v>4</v>
      </c>
    </row>
    <row r="9" spans="1:37" ht="15" hidden="1">
      <c r="A9" s="79"/>
      <c r="B9" s="6"/>
      <c r="AF9" s="30" t="str">
        <f>L39</f>
        <v>Team/School Name</v>
      </c>
      <c r="AG9" s="31">
        <f>M46</f>
        <v>0</v>
      </c>
      <c r="AH9" s="32">
        <f t="shared" si="0"/>
        <v>15</v>
      </c>
      <c r="AI9" s="33" t="str">
        <f t="shared" si="1"/>
        <v>15th</v>
      </c>
      <c r="AJ9" s="36">
        <v>8</v>
      </c>
      <c r="AK9" s="37" t="s">
        <v>5</v>
      </c>
    </row>
    <row r="10" spans="1:37" ht="15" hidden="1">
      <c r="A10" s="79"/>
      <c r="B10" s="6"/>
      <c r="AF10" s="30" t="str">
        <f>W39</f>
        <v>Team/School Name</v>
      </c>
      <c r="AG10" s="31">
        <f>X46</f>
        <v>0</v>
      </c>
      <c r="AH10" s="32">
        <f t="shared" si="0"/>
        <v>15</v>
      </c>
      <c r="AI10" s="33" t="str">
        <f t="shared" si="1"/>
        <v>15th</v>
      </c>
      <c r="AJ10" s="36">
        <v>9</v>
      </c>
      <c r="AK10" s="37" t="s">
        <v>6</v>
      </c>
    </row>
    <row r="11" spans="1:37" ht="15" hidden="1">
      <c r="A11" s="79"/>
      <c r="B11" s="6"/>
      <c r="AF11" s="30" t="str">
        <f>B48</f>
        <v>Team/School Name</v>
      </c>
      <c r="AG11" s="31">
        <f>C55</f>
        <v>0</v>
      </c>
      <c r="AH11" s="32">
        <f t="shared" si="0"/>
        <v>15</v>
      </c>
      <c r="AI11" s="33" t="str">
        <f t="shared" si="1"/>
        <v>15th</v>
      </c>
      <c r="AJ11" s="36">
        <v>10</v>
      </c>
      <c r="AK11" s="37" t="s">
        <v>7</v>
      </c>
    </row>
    <row r="12" spans="1:37" ht="15" hidden="1">
      <c r="A12" s="79"/>
      <c r="B12" s="6"/>
      <c r="AF12" s="30" t="str">
        <f>L48</f>
        <v>Team/School Name</v>
      </c>
      <c r="AG12" s="31">
        <f>M55</f>
        <v>0</v>
      </c>
      <c r="AH12" s="32">
        <f t="shared" si="0"/>
        <v>15</v>
      </c>
      <c r="AI12" s="33" t="str">
        <f t="shared" si="1"/>
        <v>15th</v>
      </c>
      <c r="AJ12" s="36">
        <v>11</v>
      </c>
      <c r="AK12" s="37" t="s">
        <v>8</v>
      </c>
    </row>
    <row r="13" spans="1:37" ht="15" hidden="1">
      <c r="A13" s="79"/>
      <c r="B13" s="6"/>
      <c r="AF13" s="30" t="str">
        <f>W48</f>
        <v>Team/School Name</v>
      </c>
      <c r="AG13" s="31">
        <f>X55</f>
        <v>0</v>
      </c>
      <c r="AH13" s="32">
        <f t="shared" si="0"/>
        <v>15</v>
      </c>
      <c r="AI13" s="33" t="str">
        <f t="shared" si="1"/>
        <v>15th</v>
      </c>
      <c r="AJ13" s="36">
        <v>12</v>
      </c>
      <c r="AK13" s="37" t="s">
        <v>9</v>
      </c>
    </row>
    <row r="14" spans="1:37" ht="15" hidden="1">
      <c r="A14" s="79"/>
      <c r="B14" s="6"/>
      <c r="AF14" s="30" t="str">
        <f>B57</f>
        <v>Team/School Name</v>
      </c>
      <c r="AG14" s="31">
        <f>C64</f>
        <v>0</v>
      </c>
      <c r="AH14" s="32">
        <f t="shared" si="0"/>
        <v>15</v>
      </c>
      <c r="AI14" s="33" t="str">
        <f t="shared" si="1"/>
        <v>15th</v>
      </c>
      <c r="AJ14" s="36">
        <v>13</v>
      </c>
      <c r="AK14" s="37" t="s">
        <v>0</v>
      </c>
    </row>
    <row r="15" spans="1:37" ht="15" hidden="1">
      <c r="A15" s="79"/>
      <c r="B15" s="6"/>
      <c r="AF15" s="30" t="str">
        <f>L57</f>
        <v>Team/School Name</v>
      </c>
      <c r="AG15" s="31">
        <f>M64</f>
        <v>0</v>
      </c>
      <c r="AH15" s="32">
        <f t="shared" si="0"/>
        <v>15</v>
      </c>
      <c r="AI15" s="33" t="str">
        <f t="shared" si="1"/>
        <v>15th</v>
      </c>
      <c r="AJ15" s="36">
        <v>14</v>
      </c>
      <c r="AK15" s="37" t="s">
        <v>72</v>
      </c>
    </row>
    <row r="16" spans="1:37" ht="15" hidden="1">
      <c r="A16" s="79"/>
      <c r="B16" s="6"/>
      <c r="AF16" s="30" t="str">
        <f>W57</f>
        <v>Team/School Name</v>
      </c>
      <c r="AG16" s="31">
        <f>X64</f>
        <v>0</v>
      </c>
      <c r="AH16" s="32">
        <f t="shared" si="0"/>
        <v>15</v>
      </c>
      <c r="AI16" s="33" t="str">
        <f t="shared" si="1"/>
        <v>15th</v>
      </c>
      <c r="AJ16" s="36">
        <v>15</v>
      </c>
      <c r="AK16" s="37" t="s">
        <v>73</v>
      </c>
    </row>
    <row r="17" spans="1:37" ht="15" hidden="1">
      <c r="A17" s="79"/>
      <c r="B17" s="6"/>
      <c r="AF17" s="6"/>
      <c r="AG17" s="162"/>
      <c r="AH17" s="163"/>
      <c r="AI17" s="164"/>
      <c r="AJ17" s="174"/>
      <c r="AK17" s="175"/>
    </row>
    <row r="18" ht="14.25" hidden="1"/>
    <row r="19" ht="15">
      <c r="A19" s="85" t="s">
        <v>49</v>
      </c>
    </row>
    <row r="21" spans="1:30" ht="12.75" customHeight="1">
      <c r="A21" s="82"/>
      <c r="B21" s="56" t="s">
        <v>53</v>
      </c>
      <c r="C21" s="58" t="s">
        <v>28</v>
      </c>
      <c r="D21" s="58" t="s">
        <v>29</v>
      </c>
      <c r="E21" s="125" t="s">
        <v>40</v>
      </c>
      <c r="F21" s="126" t="s">
        <v>25</v>
      </c>
      <c r="G21" s="126"/>
      <c r="H21" s="126" t="s">
        <v>26</v>
      </c>
      <c r="I21" s="126"/>
      <c r="J21" s="127"/>
      <c r="K21" s="82"/>
      <c r="L21" s="56" t="s">
        <v>53</v>
      </c>
      <c r="M21" s="58" t="s">
        <v>28</v>
      </c>
      <c r="N21" s="58" t="s">
        <v>29</v>
      </c>
      <c r="O21" s="125" t="s">
        <v>40</v>
      </c>
      <c r="P21" s="38" t="s">
        <v>25</v>
      </c>
      <c r="Q21" s="38"/>
      <c r="R21" s="38" t="s">
        <v>26</v>
      </c>
      <c r="S21" s="38"/>
      <c r="T21" s="11"/>
      <c r="U21" s="50"/>
      <c r="V21" s="82"/>
      <c r="W21" s="56" t="s">
        <v>53</v>
      </c>
      <c r="X21" s="58" t="s">
        <v>28</v>
      </c>
      <c r="Y21" s="58" t="s">
        <v>29</v>
      </c>
      <c r="Z21" s="125" t="s">
        <v>40</v>
      </c>
      <c r="AA21" s="38" t="s">
        <v>25</v>
      </c>
      <c r="AB21" s="38"/>
      <c r="AC21" s="38" t="s">
        <v>26</v>
      </c>
      <c r="AD21" s="38"/>
    </row>
    <row r="22" spans="1:30" s="43" customFormat="1" ht="14.25">
      <c r="A22" s="12">
        <v>501</v>
      </c>
      <c r="B22" s="57"/>
      <c r="C22" s="69">
        <v>0</v>
      </c>
      <c r="D22" s="69">
        <v>0</v>
      </c>
      <c r="E22" s="59" t="s">
        <v>45</v>
      </c>
      <c r="F22" s="128">
        <f>IF(E22="B",C22)</f>
        <v>0</v>
      </c>
      <c r="G22" s="128" t="b">
        <f>IF(E22="G",C22)</f>
        <v>0</v>
      </c>
      <c r="H22" s="129">
        <f>IF(E22="b",D22)</f>
        <v>0</v>
      </c>
      <c r="I22" s="130" t="b">
        <f>IF(E22="G",D22)</f>
        <v>0</v>
      </c>
      <c r="J22" s="131"/>
      <c r="K22" s="12">
        <v>506</v>
      </c>
      <c r="L22" s="57"/>
      <c r="M22" s="69">
        <v>0</v>
      </c>
      <c r="N22" s="69">
        <v>0</v>
      </c>
      <c r="O22" s="59" t="s">
        <v>45</v>
      </c>
      <c r="P22" s="117">
        <f>IF(O22="B",M22)</f>
        <v>0</v>
      </c>
      <c r="Q22" s="117" t="b">
        <f>IF(O22="G",M22)</f>
        <v>0</v>
      </c>
      <c r="R22" s="72">
        <f>IF(O22="b",N22)</f>
        <v>0</v>
      </c>
      <c r="S22" s="120" t="b">
        <f>IF(O22="G",N22)</f>
        <v>0</v>
      </c>
      <c r="T22" s="51"/>
      <c r="U22" s="52"/>
      <c r="V22" s="12">
        <v>511</v>
      </c>
      <c r="W22" s="57"/>
      <c r="X22" s="69">
        <v>0</v>
      </c>
      <c r="Y22" s="69">
        <v>0</v>
      </c>
      <c r="Z22" s="59" t="s">
        <v>45</v>
      </c>
      <c r="AA22" s="117">
        <f>IF(Z22="B",X22)</f>
        <v>0</v>
      </c>
      <c r="AB22" s="117" t="b">
        <f>IF(Z22="G",X22)</f>
        <v>0</v>
      </c>
      <c r="AC22" s="72">
        <f>IF(Z22="b",Y22)</f>
        <v>0</v>
      </c>
      <c r="AD22" s="120" t="b">
        <f>IF(Z22="G",Y22)</f>
        <v>0</v>
      </c>
    </row>
    <row r="23" spans="1:30" s="43" customFormat="1" ht="14.25">
      <c r="A23" s="13">
        <v>502</v>
      </c>
      <c r="B23" s="47"/>
      <c r="C23" s="70">
        <v>0</v>
      </c>
      <c r="D23" s="70">
        <v>0</v>
      </c>
      <c r="E23" s="60" t="s">
        <v>45</v>
      </c>
      <c r="F23" s="128">
        <f>IF(E23="B",C23)</f>
        <v>0</v>
      </c>
      <c r="G23" s="128" t="b">
        <f>IF(E23="G",C23)</f>
        <v>0</v>
      </c>
      <c r="H23" s="129">
        <f>IF(E23="b",D23)</f>
        <v>0</v>
      </c>
      <c r="I23" s="128" t="b">
        <f>IF(E23="G",D23)</f>
        <v>0</v>
      </c>
      <c r="J23" s="131"/>
      <c r="K23" s="13">
        <v>507</v>
      </c>
      <c r="L23" s="47"/>
      <c r="M23" s="70">
        <v>0</v>
      </c>
      <c r="N23" s="70">
        <v>0</v>
      </c>
      <c r="O23" s="60" t="s">
        <v>45</v>
      </c>
      <c r="P23" s="117">
        <f>IF(O23="B",M23)</f>
        <v>0</v>
      </c>
      <c r="Q23" s="117" t="b">
        <f>IF(O23="G",M23)</f>
        <v>0</v>
      </c>
      <c r="R23" s="72">
        <f>IF(O23="b",N23)</f>
        <v>0</v>
      </c>
      <c r="S23" s="117" t="b">
        <f>IF(O23="G",N23)</f>
        <v>0</v>
      </c>
      <c r="T23" s="39"/>
      <c r="U23" s="52"/>
      <c r="V23" s="13">
        <v>512</v>
      </c>
      <c r="W23" s="47"/>
      <c r="X23" s="70">
        <v>0</v>
      </c>
      <c r="Y23" s="70">
        <v>0</v>
      </c>
      <c r="Z23" s="60" t="s">
        <v>45</v>
      </c>
      <c r="AA23" s="117">
        <f>IF(Z23="B",X23)</f>
        <v>0</v>
      </c>
      <c r="AB23" s="117" t="b">
        <f>IF(Z23="G",X23)</f>
        <v>0</v>
      </c>
      <c r="AC23" s="72">
        <f>IF(Z23="b",Y23)</f>
        <v>0</v>
      </c>
      <c r="AD23" s="117" t="b">
        <f>IF(Z23="G",Y23)</f>
        <v>0</v>
      </c>
    </row>
    <row r="24" spans="1:30" s="43" customFormat="1" ht="14.25">
      <c r="A24" s="13">
        <v>503</v>
      </c>
      <c r="B24" s="47"/>
      <c r="C24" s="70">
        <v>0</v>
      </c>
      <c r="D24" s="70">
        <v>0</v>
      </c>
      <c r="E24" s="61" t="s">
        <v>45</v>
      </c>
      <c r="F24" s="128">
        <f>IF(E24="B",C24)</f>
        <v>0</v>
      </c>
      <c r="G24" s="128" t="b">
        <f>IF(E24="G",C24)</f>
        <v>0</v>
      </c>
      <c r="H24" s="129">
        <f>IF(E24="b",D24)</f>
        <v>0</v>
      </c>
      <c r="I24" s="128" t="b">
        <f>IF(E24="G",D24)</f>
        <v>0</v>
      </c>
      <c r="J24" s="131"/>
      <c r="K24" s="13">
        <v>508</v>
      </c>
      <c r="L24" s="47"/>
      <c r="M24" s="70">
        <v>0</v>
      </c>
      <c r="N24" s="70">
        <v>0</v>
      </c>
      <c r="O24" s="61" t="s">
        <v>45</v>
      </c>
      <c r="P24" s="117">
        <f>IF(O24="B",M24)</f>
        <v>0</v>
      </c>
      <c r="Q24" s="117" t="b">
        <f>IF(O24="G",M24)</f>
        <v>0</v>
      </c>
      <c r="R24" s="72">
        <f>IF(O24="b",N24)</f>
        <v>0</v>
      </c>
      <c r="S24" s="117" t="b">
        <f>IF(O24="G",N24)</f>
        <v>0</v>
      </c>
      <c r="T24" s="51"/>
      <c r="U24" s="52"/>
      <c r="V24" s="13">
        <v>513</v>
      </c>
      <c r="W24" s="47"/>
      <c r="X24" s="70">
        <v>0</v>
      </c>
      <c r="Y24" s="70">
        <v>0</v>
      </c>
      <c r="Z24" s="61" t="s">
        <v>45</v>
      </c>
      <c r="AA24" s="117">
        <f>IF(Z24="B",X24)</f>
        <v>0</v>
      </c>
      <c r="AB24" s="117" t="b">
        <f>IF(Z24="G",X24)</f>
        <v>0</v>
      </c>
      <c r="AC24" s="72">
        <f>IF(Z24="b",Y24)</f>
        <v>0</v>
      </c>
      <c r="AD24" s="117" t="b">
        <f>IF(Z24="G",Y24)</f>
        <v>0</v>
      </c>
    </row>
    <row r="25" spans="1:30" s="43" customFormat="1" ht="14.25">
      <c r="A25" s="63">
        <v>504</v>
      </c>
      <c r="B25" s="48"/>
      <c r="C25" s="123">
        <v>0</v>
      </c>
      <c r="D25" s="123">
        <v>0</v>
      </c>
      <c r="E25" s="132" t="s">
        <v>46</v>
      </c>
      <c r="F25" s="128" t="b">
        <f>IF(E25="B",C25)</f>
        <v>0</v>
      </c>
      <c r="G25" s="128">
        <f>IF(E25="G",C25)</f>
        <v>0</v>
      </c>
      <c r="H25" s="129" t="b">
        <f>IF(E25="b",D25)</f>
        <v>0</v>
      </c>
      <c r="I25" s="128">
        <f>IF(E25="G",D25)</f>
        <v>0</v>
      </c>
      <c r="J25" s="131"/>
      <c r="K25" s="63">
        <v>509</v>
      </c>
      <c r="L25" s="48"/>
      <c r="M25" s="123">
        <v>0</v>
      </c>
      <c r="N25" s="123">
        <v>0</v>
      </c>
      <c r="O25" s="132" t="s">
        <v>46</v>
      </c>
      <c r="P25" s="117" t="b">
        <f>IF(O25="B",M25)</f>
        <v>0</v>
      </c>
      <c r="Q25" s="117">
        <f>IF(O25="G",M25)</f>
        <v>0</v>
      </c>
      <c r="R25" s="72" t="b">
        <f>IF(O25="b",N25)</f>
        <v>0</v>
      </c>
      <c r="S25" s="117">
        <f>IF(O25="G",N25)</f>
        <v>0</v>
      </c>
      <c r="T25" s="53"/>
      <c r="U25" s="52"/>
      <c r="V25" s="63">
        <v>514</v>
      </c>
      <c r="W25" s="48"/>
      <c r="X25" s="123">
        <v>0</v>
      </c>
      <c r="Y25" s="123">
        <v>0</v>
      </c>
      <c r="Z25" s="132" t="s">
        <v>46</v>
      </c>
      <c r="AA25" s="117" t="b">
        <f>IF(Z25="B",X25)</f>
        <v>0</v>
      </c>
      <c r="AB25" s="117">
        <f>IF(Z25="G",X25)</f>
        <v>0</v>
      </c>
      <c r="AC25" s="72" t="b">
        <f>IF(Z25="b",Y25)</f>
        <v>0</v>
      </c>
      <c r="AD25" s="117">
        <f>IF(Z25="G",Y25)</f>
        <v>0</v>
      </c>
    </row>
    <row r="26" spans="2:30" ht="14.25">
      <c r="B26" s="49" t="s">
        <v>32</v>
      </c>
      <c r="C26" s="71">
        <f>F27+G27</f>
        <v>0</v>
      </c>
      <c r="D26" s="71">
        <f>H27+I27</f>
        <v>0</v>
      </c>
      <c r="F26" s="118">
        <f>COUNTIF(E22:E25,"B")</f>
        <v>3</v>
      </c>
      <c r="G26" s="117">
        <f>COUNTIF(E22:E25,"G")</f>
        <v>1</v>
      </c>
      <c r="H26" s="73">
        <f>COUNTIF(E22:E25,"B")</f>
        <v>3</v>
      </c>
      <c r="I26" s="118">
        <f>COUNTIF(E22:E25,"G")</f>
        <v>1</v>
      </c>
      <c r="L26" s="49" t="s">
        <v>32</v>
      </c>
      <c r="M26" s="71">
        <f>P27+Q27</f>
        <v>0</v>
      </c>
      <c r="N26" s="71">
        <f>R27+S27</f>
        <v>0</v>
      </c>
      <c r="O26" s="44"/>
      <c r="P26" s="118">
        <f>COUNTIF(O22:O25,"B")</f>
        <v>3</v>
      </c>
      <c r="Q26" s="117">
        <f>COUNTIF(O22:O25,"G")</f>
        <v>1</v>
      </c>
      <c r="R26" s="73">
        <f>COUNTIF(O22:O25,"B")</f>
        <v>3</v>
      </c>
      <c r="S26" s="118">
        <f>COUNTIF(O22:O25,"G")</f>
        <v>1</v>
      </c>
      <c r="T26" s="6"/>
      <c r="U26" s="6"/>
      <c r="W26" s="49" t="s">
        <v>32</v>
      </c>
      <c r="X26" s="71">
        <f>AA27+AB27</f>
        <v>0</v>
      </c>
      <c r="Y26" s="71">
        <f>AC27+AD27</f>
        <v>0</v>
      </c>
      <c r="Z26" s="44"/>
      <c r="AA26" s="118">
        <f>COUNTIF(Z22:Z25,"B")</f>
        <v>3</v>
      </c>
      <c r="AB26" s="117">
        <f>COUNTIF(Z22:Z25,"G")</f>
        <v>1</v>
      </c>
      <c r="AC26" s="73">
        <f>COUNTIF(Z22:Z25,"B")</f>
        <v>3</v>
      </c>
      <c r="AD26" s="118">
        <f>COUNTIF(Z22:Z25,"G")</f>
        <v>1</v>
      </c>
    </row>
    <row r="27" spans="1:30" ht="14.25">
      <c r="A27" s="63">
        <v>505</v>
      </c>
      <c r="B27" s="121" t="s">
        <v>50</v>
      </c>
      <c r="C27" s="124">
        <v>0</v>
      </c>
      <c r="D27" s="75"/>
      <c r="F27" s="119">
        <f>IF(F26=1,SUM(F22:F25),IF(F26=2,SUM(F22:F25),IF(F26=3,((SUM(F22:F25)-MIN(F22:F25))))))</f>
        <v>0</v>
      </c>
      <c r="G27" s="119">
        <f>IF(G26=1,SUM(G22:G25),IF(G26=2,SUM(G22:G25),IF(G26=3,((SUM(G22:G25)-MIN(G22:G25))))))</f>
        <v>0</v>
      </c>
      <c r="H27" s="74">
        <f>IF(H26=1,SUM(H22:H25),IF(H26=2,SUM(H22:H25),IF(H26=3,((SUM(H22:H25)-MIN(H22:H25))))))</f>
        <v>0</v>
      </c>
      <c r="I27" s="119">
        <f>IF(I26=1,SUM(I22:I25),IF(I26=2,SUM(I22:I25),IF(I26=3,((SUM(I22:I25)-MIN(I22:I25))))))</f>
        <v>0</v>
      </c>
      <c r="K27" s="63">
        <v>510</v>
      </c>
      <c r="L27" s="121" t="s">
        <v>50</v>
      </c>
      <c r="M27" s="124">
        <v>0</v>
      </c>
      <c r="N27" s="75"/>
      <c r="O27" s="44"/>
      <c r="P27" s="119">
        <f>IF(P26=1,SUM(P22:P25),IF(P26=2,SUM(P22:P25),IF(P26=3,((SUM(P22:P25)-MIN(P22:P25))))))</f>
        <v>0</v>
      </c>
      <c r="Q27" s="119">
        <f>IF(Q26=1,SUM(Q22:Q25),IF(Q26=2,SUM(Q22:Q25),IF(Q26=3,((SUM(Q22:Q25)-MIN(Q22:Q25))))))</f>
        <v>0</v>
      </c>
      <c r="R27" s="74">
        <f>IF(R26=1,SUM(R22:R25),IF(R26=2,SUM(R22:R25),IF(R26=3,((SUM(R22:R25)-MIN(R22:R25))))))</f>
        <v>0</v>
      </c>
      <c r="S27" s="119">
        <f>IF(S26=1,SUM(S22:S25),IF(S26=2,SUM(S22:S25),IF(S26=3,((SUM(S22:S25)-MIN(S22:S25))))))</f>
        <v>0</v>
      </c>
      <c r="T27" s="6"/>
      <c r="U27" s="6"/>
      <c r="V27" s="63">
        <v>515</v>
      </c>
      <c r="W27" s="121" t="s">
        <v>50</v>
      </c>
      <c r="X27" s="124">
        <v>0</v>
      </c>
      <c r="Y27" s="75"/>
      <c r="Z27" s="44"/>
      <c r="AA27" s="119">
        <f>IF(AA26=1,SUM(AA22:AA25),IF(AA26=2,SUM(AA22:AA25),IF(AA26=3,((SUM(AA22:AA25)-MIN(AA22:AA25))))))</f>
        <v>0</v>
      </c>
      <c r="AB27" s="119">
        <f>IF(AB26=1,SUM(AB22:AB25),IF(AB26=2,SUM(AB22:AB25),IF(AB26=3,((SUM(AB22:AB25)-MIN(AB22:AB25))))))</f>
        <v>0</v>
      </c>
      <c r="AC27" s="74">
        <f>IF(AC26=1,SUM(AC22:AC25),IF(AC26=2,SUM(AC22:AC25),IF(AC26=3,((SUM(AC22:AC25)-MIN(AC22:AC25))))))</f>
        <v>0</v>
      </c>
      <c r="AD27" s="119">
        <f>IF(AD26=1,SUM(AD22:AD25),IF(AD26=2,SUM(AD22:AD25),IF(AD26=3,((SUM(AD22:AD25)-MIN(AD22:AD25))))))</f>
        <v>0</v>
      </c>
    </row>
    <row r="28" spans="2:25" ht="14.25">
      <c r="B28" s="9" t="s">
        <v>34</v>
      </c>
      <c r="C28" s="150">
        <f>C26+D26+C27</f>
        <v>0</v>
      </c>
      <c r="D28" s="154" t="str">
        <f>AI2</f>
        <v>15th</v>
      </c>
      <c r="L28" s="9" t="s">
        <v>34</v>
      </c>
      <c r="M28" s="150">
        <f>M26+N26+M27</f>
        <v>0</v>
      </c>
      <c r="N28" s="154" t="str">
        <f>AI3</f>
        <v>15th</v>
      </c>
      <c r="O28" s="41"/>
      <c r="P28" s="41"/>
      <c r="Q28" s="41"/>
      <c r="R28" s="41"/>
      <c r="S28" s="6" t="s">
        <v>43</v>
      </c>
      <c r="T28" s="6"/>
      <c r="U28" s="6"/>
      <c r="W28" s="9" t="s">
        <v>34</v>
      </c>
      <c r="X28" s="150">
        <f>X26+Y26+X27</f>
        <v>0</v>
      </c>
      <c r="Y28" s="154" t="str">
        <f>AI4</f>
        <v>15th</v>
      </c>
    </row>
    <row r="29" spans="2:30" ht="14.25">
      <c r="B29" s="133"/>
      <c r="C29" s="6"/>
      <c r="D29" s="6"/>
      <c r="L29" s="42"/>
      <c r="M29" s="6"/>
      <c r="N29" s="6"/>
      <c r="T29" s="6"/>
      <c r="U29" s="6"/>
      <c r="W29" s="42"/>
      <c r="X29" s="6"/>
      <c r="Y29" s="6"/>
      <c r="AB29" s="42"/>
      <c r="AC29" s="6"/>
      <c r="AD29" s="6"/>
    </row>
    <row r="30" spans="1:30" ht="12.75" customHeight="1">
      <c r="A30" s="82"/>
      <c r="B30" s="56" t="s">
        <v>53</v>
      </c>
      <c r="C30" s="58" t="s">
        <v>28</v>
      </c>
      <c r="D30" s="58" t="s">
        <v>29</v>
      </c>
      <c r="E30" s="125" t="s">
        <v>40</v>
      </c>
      <c r="F30" s="38" t="s">
        <v>25</v>
      </c>
      <c r="G30" s="38"/>
      <c r="H30" s="38" t="s">
        <v>26</v>
      </c>
      <c r="I30" s="38"/>
      <c r="K30" s="82"/>
      <c r="L30" s="56" t="s">
        <v>53</v>
      </c>
      <c r="M30" s="58" t="s">
        <v>28</v>
      </c>
      <c r="N30" s="58" t="s">
        <v>29</v>
      </c>
      <c r="O30" s="125" t="s">
        <v>40</v>
      </c>
      <c r="P30" s="38" t="s">
        <v>25</v>
      </c>
      <c r="Q30" s="38"/>
      <c r="R30" s="38" t="s">
        <v>26</v>
      </c>
      <c r="S30" s="38"/>
      <c r="T30" s="11"/>
      <c r="U30" s="50"/>
      <c r="V30" s="82"/>
      <c r="W30" s="56" t="s">
        <v>53</v>
      </c>
      <c r="X30" s="58" t="s">
        <v>28</v>
      </c>
      <c r="Y30" s="58" t="s">
        <v>29</v>
      </c>
      <c r="Z30" s="125" t="s">
        <v>40</v>
      </c>
      <c r="AA30" s="38" t="s">
        <v>25</v>
      </c>
      <c r="AB30" s="38"/>
      <c r="AC30" s="38" t="s">
        <v>26</v>
      </c>
      <c r="AD30" s="38"/>
    </row>
    <row r="31" spans="1:30" ht="14.25">
      <c r="A31" s="12">
        <v>516</v>
      </c>
      <c r="B31" s="57"/>
      <c r="C31" s="69">
        <v>0</v>
      </c>
      <c r="D31" s="69">
        <v>0</v>
      </c>
      <c r="E31" s="59" t="s">
        <v>45</v>
      </c>
      <c r="F31" s="117">
        <f>IF(E31="B",C31)</f>
        <v>0</v>
      </c>
      <c r="G31" s="117" t="b">
        <f>IF(E31="G",C31)</f>
        <v>0</v>
      </c>
      <c r="H31" s="72">
        <f>IF(E31="b",D31)</f>
        <v>0</v>
      </c>
      <c r="I31" s="120" t="b">
        <f>IF(E31="G",D31)</f>
        <v>0</v>
      </c>
      <c r="J31" s="54"/>
      <c r="K31" s="12">
        <v>521</v>
      </c>
      <c r="L31" s="57"/>
      <c r="M31" s="69">
        <v>0</v>
      </c>
      <c r="N31" s="69">
        <v>0</v>
      </c>
      <c r="O31" s="59" t="s">
        <v>45</v>
      </c>
      <c r="P31" s="117">
        <f>IF(O31="B",M31)</f>
        <v>0</v>
      </c>
      <c r="Q31" s="117" t="b">
        <f>IF(O31="G",M31)</f>
        <v>0</v>
      </c>
      <c r="R31" s="72">
        <f>IF(O31="b",N31)</f>
        <v>0</v>
      </c>
      <c r="S31" s="120" t="b">
        <f>IF(O31="G",N31)</f>
        <v>0</v>
      </c>
      <c r="T31" s="6"/>
      <c r="U31" s="6"/>
      <c r="V31" s="12">
        <v>526</v>
      </c>
      <c r="W31" s="57"/>
      <c r="X31" s="69">
        <v>0</v>
      </c>
      <c r="Y31" s="69">
        <v>0</v>
      </c>
      <c r="Z31" s="59" t="s">
        <v>45</v>
      </c>
      <c r="AA31" s="117">
        <f>IF(Z31="B",X31)</f>
        <v>0</v>
      </c>
      <c r="AB31" s="117" t="b">
        <f>IF(Z31="G",X31)</f>
        <v>0</v>
      </c>
      <c r="AC31" s="72">
        <f>IF(Z31="b",Y31)</f>
        <v>0</v>
      </c>
      <c r="AD31" s="120" t="b">
        <f>IF(Z31="G",Y31)</f>
        <v>0</v>
      </c>
    </row>
    <row r="32" spans="1:30" ht="14.25">
      <c r="A32" s="13">
        <v>517</v>
      </c>
      <c r="B32" s="47"/>
      <c r="C32" s="70">
        <v>0</v>
      </c>
      <c r="D32" s="70">
        <v>0</v>
      </c>
      <c r="E32" s="60" t="s">
        <v>45</v>
      </c>
      <c r="F32" s="117">
        <f>IF(E32="B",C32)</f>
        <v>0</v>
      </c>
      <c r="G32" s="117" t="b">
        <f>IF(E32="G",C32)</f>
        <v>0</v>
      </c>
      <c r="H32" s="72">
        <f>IF(E32="b",D32)</f>
        <v>0</v>
      </c>
      <c r="I32" s="117" t="b">
        <f>IF(E32="G",D32)</f>
        <v>0</v>
      </c>
      <c r="J32" s="54"/>
      <c r="K32" s="13">
        <v>522</v>
      </c>
      <c r="L32" s="47"/>
      <c r="M32" s="70">
        <v>0</v>
      </c>
      <c r="N32" s="70">
        <v>0</v>
      </c>
      <c r="O32" s="60" t="s">
        <v>45</v>
      </c>
      <c r="P32" s="117">
        <f>IF(O32="B",M32)</f>
        <v>0</v>
      </c>
      <c r="Q32" s="117" t="b">
        <f>IF(O32="G",M32)</f>
        <v>0</v>
      </c>
      <c r="R32" s="72">
        <f>IF(O32="b",N32)</f>
        <v>0</v>
      </c>
      <c r="S32" s="117" t="b">
        <f>IF(O32="G",N32)</f>
        <v>0</v>
      </c>
      <c r="T32" s="6"/>
      <c r="U32" s="6"/>
      <c r="V32" s="13">
        <v>527</v>
      </c>
      <c r="W32" s="47"/>
      <c r="X32" s="70">
        <v>0</v>
      </c>
      <c r="Y32" s="70">
        <v>0</v>
      </c>
      <c r="Z32" s="60" t="s">
        <v>45</v>
      </c>
      <c r="AA32" s="117">
        <f>IF(Z32="B",X32)</f>
        <v>0</v>
      </c>
      <c r="AB32" s="117" t="b">
        <f>IF(Z32="G",X32)</f>
        <v>0</v>
      </c>
      <c r="AC32" s="72">
        <f>IF(Z32="b",Y32)</f>
        <v>0</v>
      </c>
      <c r="AD32" s="117" t="b">
        <f>IF(Z32="G",Y32)</f>
        <v>0</v>
      </c>
    </row>
    <row r="33" spans="1:30" ht="14.25">
      <c r="A33" s="13">
        <v>518</v>
      </c>
      <c r="B33" s="47"/>
      <c r="C33" s="70">
        <v>0</v>
      </c>
      <c r="D33" s="70">
        <v>0</v>
      </c>
      <c r="E33" s="61" t="s">
        <v>45</v>
      </c>
      <c r="F33" s="117">
        <f>IF(E33="B",C33)</f>
        <v>0</v>
      </c>
      <c r="G33" s="117" t="b">
        <f>IF(E33="G",C33)</f>
        <v>0</v>
      </c>
      <c r="H33" s="72">
        <f>IF(E33="b",D33)</f>
        <v>0</v>
      </c>
      <c r="I33" s="117" t="b">
        <f>IF(E33="G",D33)</f>
        <v>0</v>
      </c>
      <c r="J33" s="54"/>
      <c r="K33" s="13">
        <v>523</v>
      </c>
      <c r="L33" s="47"/>
      <c r="M33" s="70">
        <v>0</v>
      </c>
      <c r="N33" s="70">
        <v>0</v>
      </c>
      <c r="O33" s="61" t="s">
        <v>45</v>
      </c>
      <c r="P33" s="117">
        <f>IF(O33="B",M33)</f>
        <v>0</v>
      </c>
      <c r="Q33" s="117" t="b">
        <f>IF(O33="G",M33)</f>
        <v>0</v>
      </c>
      <c r="R33" s="72">
        <f>IF(O33="b",N33)</f>
        <v>0</v>
      </c>
      <c r="S33" s="117" t="b">
        <f>IF(O33="G",N33)</f>
        <v>0</v>
      </c>
      <c r="T33" s="6"/>
      <c r="U33" s="6"/>
      <c r="V33" s="13">
        <v>528</v>
      </c>
      <c r="W33" s="47"/>
      <c r="X33" s="70">
        <v>0</v>
      </c>
      <c r="Y33" s="70">
        <v>0</v>
      </c>
      <c r="Z33" s="61" t="s">
        <v>45</v>
      </c>
      <c r="AA33" s="117">
        <f>IF(Z33="B",X33)</f>
        <v>0</v>
      </c>
      <c r="AB33" s="117" t="b">
        <f>IF(Z33="G",X33)</f>
        <v>0</v>
      </c>
      <c r="AC33" s="72">
        <f>IF(Z33="b",Y33)</f>
        <v>0</v>
      </c>
      <c r="AD33" s="117" t="b">
        <f>IF(Z33="G",Y33)</f>
        <v>0</v>
      </c>
    </row>
    <row r="34" spans="1:30" ht="14.25">
      <c r="A34" s="63">
        <v>519</v>
      </c>
      <c r="B34" s="48"/>
      <c r="C34" s="123">
        <v>0</v>
      </c>
      <c r="D34" s="123">
        <v>0</v>
      </c>
      <c r="E34" s="132" t="s">
        <v>46</v>
      </c>
      <c r="F34" s="117" t="b">
        <f>IF(E34="B",C34)</f>
        <v>0</v>
      </c>
      <c r="G34" s="117">
        <f>IF(E34="G",C34)</f>
        <v>0</v>
      </c>
      <c r="H34" s="72" t="b">
        <f>IF(E34="b",D34)</f>
        <v>0</v>
      </c>
      <c r="I34" s="117">
        <f>IF(E34="G",D34)</f>
        <v>0</v>
      </c>
      <c r="J34" s="54"/>
      <c r="K34" s="63">
        <v>524</v>
      </c>
      <c r="L34" s="48"/>
      <c r="M34" s="123">
        <v>0</v>
      </c>
      <c r="N34" s="123">
        <v>0</v>
      </c>
      <c r="O34" s="132" t="s">
        <v>46</v>
      </c>
      <c r="P34" s="117" t="b">
        <f>IF(O34="B",M34)</f>
        <v>0</v>
      </c>
      <c r="Q34" s="117">
        <f>IF(O34="G",M34)</f>
        <v>0</v>
      </c>
      <c r="R34" s="72" t="b">
        <f>IF(O34="b",N34)</f>
        <v>0</v>
      </c>
      <c r="S34" s="117">
        <f>IF(O34="G",N34)</f>
        <v>0</v>
      </c>
      <c r="T34" s="6"/>
      <c r="U34" s="6"/>
      <c r="V34" s="63">
        <v>529</v>
      </c>
      <c r="W34" s="48"/>
      <c r="X34" s="123">
        <v>0</v>
      </c>
      <c r="Y34" s="123">
        <v>0</v>
      </c>
      <c r="Z34" s="132" t="s">
        <v>46</v>
      </c>
      <c r="AA34" s="117" t="b">
        <f>IF(Z34="B",X34)</f>
        <v>0</v>
      </c>
      <c r="AB34" s="117">
        <f>IF(Z34="G",X34)</f>
        <v>0</v>
      </c>
      <c r="AC34" s="72" t="b">
        <f>IF(Z34="b",Y34)</f>
        <v>0</v>
      </c>
      <c r="AD34" s="117">
        <f>IF(Z34="G",Y34)</f>
        <v>0</v>
      </c>
    </row>
    <row r="35" spans="2:30" ht="14.25">
      <c r="B35" s="49" t="s">
        <v>32</v>
      </c>
      <c r="C35" s="71">
        <f>F36+G36</f>
        <v>0</v>
      </c>
      <c r="D35" s="71">
        <f>H36+I36</f>
        <v>0</v>
      </c>
      <c r="F35" s="118">
        <f>COUNTIF(E31:E34,"B")</f>
        <v>3</v>
      </c>
      <c r="G35" s="117">
        <f>COUNTIF(E31:E34,"G")</f>
        <v>1</v>
      </c>
      <c r="H35" s="73">
        <f>COUNTIF(E31:E34,"B")</f>
        <v>3</v>
      </c>
      <c r="I35" s="118">
        <f>COUNTIF(E31:E34,"G")</f>
        <v>1</v>
      </c>
      <c r="J35" s="10"/>
      <c r="L35" s="49" t="s">
        <v>32</v>
      </c>
      <c r="M35" s="71">
        <f>P36+Q36</f>
        <v>0</v>
      </c>
      <c r="N35" s="71">
        <f>R36+S36</f>
        <v>0</v>
      </c>
      <c r="O35" s="44"/>
      <c r="P35" s="118">
        <f>COUNTIF(O31:O34,"B")</f>
        <v>3</v>
      </c>
      <c r="Q35" s="117">
        <f>COUNTIF(O31:O34,"G")</f>
        <v>1</v>
      </c>
      <c r="R35" s="73">
        <f>COUNTIF(O31:O34,"B")</f>
        <v>3</v>
      </c>
      <c r="S35" s="118">
        <f>COUNTIF(O31:O34,"G")</f>
        <v>1</v>
      </c>
      <c r="T35" s="6"/>
      <c r="U35" s="6"/>
      <c r="W35" s="49" t="s">
        <v>32</v>
      </c>
      <c r="X35" s="71">
        <f>AA36+AB36</f>
        <v>0</v>
      </c>
      <c r="Y35" s="71">
        <f>AC36+AD36</f>
        <v>0</v>
      </c>
      <c r="Z35" s="44"/>
      <c r="AA35" s="118">
        <f>COUNTIF(Z31:Z34,"B")</f>
        <v>3</v>
      </c>
      <c r="AB35" s="117">
        <f>COUNTIF(Z31:Z34,"G")</f>
        <v>1</v>
      </c>
      <c r="AC35" s="73">
        <f>COUNTIF(Z31:Z34,"B")</f>
        <v>3</v>
      </c>
      <c r="AD35" s="118">
        <f>COUNTIF(Z31:Z34,"G")</f>
        <v>1</v>
      </c>
    </row>
    <row r="36" spans="1:30" ht="14.25">
      <c r="A36" s="63">
        <v>520</v>
      </c>
      <c r="B36" s="121" t="s">
        <v>50</v>
      </c>
      <c r="C36" s="124">
        <v>0</v>
      </c>
      <c r="D36" s="75"/>
      <c r="F36" s="119">
        <f>IF(F35=1,SUM(F31:F34),IF(F35=2,SUM(F31:F34),IF(F35=3,((SUM(F31:F34)-MIN(F31:F34))))))</f>
        <v>0</v>
      </c>
      <c r="G36" s="119">
        <f>IF(G35=1,SUM(G31:G34),IF(G35=2,SUM(G31:G34),IF(G35=3,((SUM(G31:G34)-MIN(G31:G34))))))</f>
        <v>0</v>
      </c>
      <c r="H36" s="74">
        <f>IF(H35=1,SUM(H31:H34),IF(H35=2,SUM(H31:H34),IF(H35=3,((SUM(H31:H34)-MIN(H31:H34))))))</f>
        <v>0</v>
      </c>
      <c r="I36" s="119">
        <f>IF(I35=1,SUM(I31:I34),IF(I35=2,SUM(I31:I34),IF(I35=3,((SUM(I31:I34)-MIN(I31:I34))))))</f>
        <v>0</v>
      </c>
      <c r="K36" s="63">
        <v>525</v>
      </c>
      <c r="L36" s="121" t="s">
        <v>50</v>
      </c>
      <c r="M36" s="124">
        <v>0</v>
      </c>
      <c r="N36" s="75"/>
      <c r="O36" s="44"/>
      <c r="P36" s="119">
        <f>IF(P35=1,SUM(P31:P34),IF(P35=2,SUM(P31:P34),IF(P35=3,((SUM(P31:P34)-MIN(P31:P34))))))</f>
        <v>0</v>
      </c>
      <c r="Q36" s="119">
        <f>IF(Q35=1,SUM(Q31:Q34),IF(Q35=2,SUM(Q31:Q34),IF(Q35=3,((SUM(Q31:Q34)-MIN(Q31:Q34))))))</f>
        <v>0</v>
      </c>
      <c r="R36" s="74">
        <f>IF(R35=1,SUM(R31:R34),IF(R35=2,SUM(R31:R34),IF(R35=3,((SUM(R31:R34)-MIN(R31:R34))))))</f>
        <v>0</v>
      </c>
      <c r="S36" s="119">
        <f>IF(S35=1,SUM(S31:S34),IF(S35=2,SUM(S31:S34),IF(S35=3,((SUM(S31:S34)-MIN(S31:S34))))))</f>
        <v>0</v>
      </c>
      <c r="T36" s="6"/>
      <c r="U36" s="6"/>
      <c r="V36" s="63">
        <v>530</v>
      </c>
      <c r="W36" s="121" t="s">
        <v>50</v>
      </c>
      <c r="X36" s="124">
        <v>0</v>
      </c>
      <c r="Y36" s="75"/>
      <c r="Z36" s="44"/>
      <c r="AA36" s="119">
        <f>IF(AA35=1,SUM(AA31:AA34),IF(AA35=2,SUM(AA31:AA34),IF(AA35=3,((SUM(AA31:AA34)-MIN(AA31:AA34))))))</f>
        <v>0</v>
      </c>
      <c r="AB36" s="119">
        <f>IF(AB35=1,SUM(AB31:AB34),IF(AB35=2,SUM(AB31:AB34),IF(AB35=3,((SUM(AB31:AB34)-MIN(AB31:AB34))))))</f>
        <v>0</v>
      </c>
      <c r="AC36" s="74">
        <f>IF(AC35=1,SUM(AC31:AC34),IF(AC35=2,SUM(AC31:AC34),IF(AC35=3,((SUM(AC31:AC34)-MIN(AC31:AC34))))))</f>
        <v>0</v>
      </c>
      <c r="AD36" s="119">
        <f>IF(AD35=1,SUM(AD31:AD34),IF(AD35=2,SUM(AD31:AD34),IF(AD35=3,((SUM(AD31:AD34)-MIN(AD31:AD34))))))</f>
        <v>0</v>
      </c>
    </row>
    <row r="37" spans="1:30" ht="14.25">
      <c r="A37" s="67"/>
      <c r="B37" s="9" t="s">
        <v>34</v>
      </c>
      <c r="C37" s="150">
        <f>C35+D35+C36</f>
        <v>0</v>
      </c>
      <c r="D37" s="154" t="str">
        <f>AI5</f>
        <v>15th</v>
      </c>
      <c r="K37" s="67"/>
      <c r="L37" s="9" t="s">
        <v>34</v>
      </c>
      <c r="M37" s="150">
        <f>M35+N35+M36</f>
        <v>0</v>
      </c>
      <c r="N37" s="154" t="str">
        <f>AI6</f>
        <v>15th</v>
      </c>
      <c r="O37" s="44"/>
      <c r="P37" s="40"/>
      <c r="Q37" s="40"/>
      <c r="R37" s="40"/>
      <c r="S37" s="40"/>
      <c r="T37" s="6"/>
      <c r="U37" s="6"/>
      <c r="V37" s="67"/>
      <c r="W37" s="9" t="s">
        <v>34</v>
      </c>
      <c r="X37" s="150">
        <f>X35+Y35+X36</f>
        <v>0</v>
      </c>
      <c r="Y37" s="154" t="str">
        <f>AI7</f>
        <v>15th</v>
      </c>
      <c r="Z37" s="44"/>
      <c r="AA37" s="40"/>
      <c r="AB37" s="40"/>
      <c r="AC37" s="40"/>
      <c r="AD37" s="40"/>
    </row>
    <row r="39" spans="1:30" ht="12.75" customHeight="1">
      <c r="A39" s="82"/>
      <c r="B39" s="56" t="s">
        <v>53</v>
      </c>
      <c r="C39" s="58" t="s">
        <v>28</v>
      </c>
      <c r="D39" s="58" t="s">
        <v>29</v>
      </c>
      <c r="E39" s="125" t="s">
        <v>40</v>
      </c>
      <c r="F39" s="38" t="s">
        <v>25</v>
      </c>
      <c r="G39" s="38"/>
      <c r="H39" s="38" t="s">
        <v>26</v>
      </c>
      <c r="I39" s="38"/>
      <c r="K39" s="82"/>
      <c r="L39" s="56" t="s">
        <v>53</v>
      </c>
      <c r="M39" s="58" t="s">
        <v>28</v>
      </c>
      <c r="N39" s="58" t="s">
        <v>29</v>
      </c>
      <c r="O39" s="125" t="s">
        <v>40</v>
      </c>
      <c r="P39" s="38" t="s">
        <v>25</v>
      </c>
      <c r="Q39" s="38"/>
      <c r="R39" s="38" t="s">
        <v>26</v>
      </c>
      <c r="S39" s="38"/>
      <c r="V39" s="82"/>
      <c r="W39" s="56" t="s">
        <v>53</v>
      </c>
      <c r="X39" s="58" t="s">
        <v>28</v>
      </c>
      <c r="Y39" s="58" t="s">
        <v>29</v>
      </c>
      <c r="Z39" s="125" t="s">
        <v>40</v>
      </c>
      <c r="AA39" s="38" t="s">
        <v>25</v>
      </c>
      <c r="AB39" s="38"/>
      <c r="AC39" s="38" t="s">
        <v>26</v>
      </c>
      <c r="AD39" s="38"/>
    </row>
    <row r="40" spans="1:30" s="43" customFormat="1" ht="14.25">
      <c r="A40" s="12">
        <v>531</v>
      </c>
      <c r="B40" s="57"/>
      <c r="C40" s="69">
        <v>0</v>
      </c>
      <c r="D40" s="69">
        <v>0</v>
      </c>
      <c r="E40" s="59" t="s">
        <v>45</v>
      </c>
      <c r="F40" s="117">
        <f>IF(E40="B",C40)</f>
        <v>0</v>
      </c>
      <c r="G40" s="117" t="b">
        <f>IF(E40="G",C40)</f>
        <v>0</v>
      </c>
      <c r="H40" s="72">
        <f>IF(E40="b",D40)</f>
        <v>0</v>
      </c>
      <c r="I40" s="120" t="b">
        <f>IF(E40="G",D40)</f>
        <v>0</v>
      </c>
      <c r="J40" s="39"/>
      <c r="K40" s="12">
        <v>536</v>
      </c>
      <c r="L40" s="57"/>
      <c r="M40" s="69">
        <v>0</v>
      </c>
      <c r="N40" s="69">
        <v>0</v>
      </c>
      <c r="O40" s="59" t="s">
        <v>45</v>
      </c>
      <c r="P40" s="117">
        <f>IF(O40="B",M40)</f>
        <v>0</v>
      </c>
      <c r="Q40" s="117" t="b">
        <f>IF(O40="G",M40)</f>
        <v>0</v>
      </c>
      <c r="R40" s="72">
        <f>IF(O40="b",N40)</f>
        <v>0</v>
      </c>
      <c r="S40" s="120" t="b">
        <f>IF(O40="G",N40)</f>
        <v>0</v>
      </c>
      <c r="V40" s="12">
        <v>541</v>
      </c>
      <c r="W40" s="57"/>
      <c r="X40" s="69">
        <v>0</v>
      </c>
      <c r="Y40" s="69">
        <v>0</v>
      </c>
      <c r="Z40" s="59" t="s">
        <v>45</v>
      </c>
      <c r="AA40" s="117">
        <f>IF(Z40="B",X40)</f>
        <v>0</v>
      </c>
      <c r="AB40" s="117" t="b">
        <f>IF(Z40="G",X40)</f>
        <v>0</v>
      </c>
      <c r="AC40" s="72">
        <f>IF(Z40="b",Y40)</f>
        <v>0</v>
      </c>
      <c r="AD40" s="120" t="b">
        <f>IF(Z40="G",Y40)</f>
        <v>0</v>
      </c>
    </row>
    <row r="41" spans="1:30" s="43" customFormat="1" ht="14.25">
      <c r="A41" s="13">
        <v>532</v>
      </c>
      <c r="B41" s="47"/>
      <c r="C41" s="70">
        <v>0</v>
      </c>
      <c r="D41" s="70">
        <v>0</v>
      </c>
      <c r="E41" s="60" t="s">
        <v>45</v>
      </c>
      <c r="F41" s="117">
        <f>IF(E41="B",C41)</f>
        <v>0</v>
      </c>
      <c r="G41" s="117" t="b">
        <f>IF(E41="G",C41)</f>
        <v>0</v>
      </c>
      <c r="H41" s="72">
        <f>IF(E41="b",D41)</f>
        <v>0</v>
      </c>
      <c r="I41" s="117" t="b">
        <f>IF(E41="G",D41)</f>
        <v>0</v>
      </c>
      <c r="J41" s="39"/>
      <c r="K41" s="13">
        <v>537</v>
      </c>
      <c r="L41" s="47"/>
      <c r="M41" s="70">
        <v>0</v>
      </c>
      <c r="N41" s="70">
        <v>0</v>
      </c>
      <c r="O41" s="60" t="s">
        <v>45</v>
      </c>
      <c r="P41" s="117">
        <f>IF(O41="B",M41)</f>
        <v>0</v>
      </c>
      <c r="Q41" s="117" t="b">
        <f>IF(O41="G",M41)</f>
        <v>0</v>
      </c>
      <c r="R41" s="72">
        <f>IF(O41="b",N41)</f>
        <v>0</v>
      </c>
      <c r="S41" s="117" t="b">
        <f>IF(O41="G",N41)</f>
        <v>0</v>
      </c>
      <c r="V41" s="13">
        <v>542</v>
      </c>
      <c r="W41" s="47"/>
      <c r="X41" s="70">
        <v>0</v>
      </c>
      <c r="Y41" s="70">
        <v>0</v>
      </c>
      <c r="Z41" s="60" t="s">
        <v>45</v>
      </c>
      <c r="AA41" s="117">
        <f>IF(Z41="B",X41)</f>
        <v>0</v>
      </c>
      <c r="AB41" s="117" t="b">
        <f>IF(Z41="G",X41)</f>
        <v>0</v>
      </c>
      <c r="AC41" s="72">
        <f>IF(Z41="b",Y41)</f>
        <v>0</v>
      </c>
      <c r="AD41" s="117" t="b">
        <f>IF(Z41="G",Y41)</f>
        <v>0</v>
      </c>
    </row>
    <row r="42" spans="1:30" s="43" customFormat="1" ht="14.25">
      <c r="A42" s="13">
        <v>533</v>
      </c>
      <c r="B42" s="47"/>
      <c r="C42" s="70">
        <v>0</v>
      </c>
      <c r="D42" s="70">
        <v>0</v>
      </c>
      <c r="E42" s="61" t="s">
        <v>45</v>
      </c>
      <c r="F42" s="117">
        <f>IF(E42="B",C42)</f>
        <v>0</v>
      </c>
      <c r="G42" s="117" t="b">
        <f>IF(E42="G",C42)</f>
        <v>0</v>
      </c>
      <c r="H42" s="72">
        <f>IF(E42="b",D42)</f>
        <v>0</v>
      </c>
      <c r="I42" s="117" t="b">
        <f>IF(E42="G",D42)</f>
        <v>0</v>
      </c>
      <c r="J42" s="39"/>
      <c r="K42" s="13">
        <v>538</v>
      </c>
      <c r="L42" s="47"/>
      <c r="M42" s="70">
        <v>0</v>
      </c>
      <c r="N42" s="70">
        <v>0</v>
      </c>
      <c r="O42" s="61" t="s">
        <v>45</v>
      </c>
      <c r="P42" s="117">
        <f>IF(O42="B",M42)</f>
        <v>0</v>
      </c>
      <c r="Q42" s="117" t="b">
        <f>IF(O42="G",M42)</f>
        <v>0</v>
      </c>
      <c r="R42" s="72">
        <f>IF(O42="b",N42)</f>
        <v>0</v>
      </c>
      <c r="S42" s="117" t="b">
        <f>IF(O42="G",N42)</f>
        <v>0</v>
      </c>
      <c r="V42" s="13">
        <v>543</v>
      </c>
      <c r="W42" s="47"/>
      <c r="X42" s="70">
        <v>0</v>
      </c>
      <c r="Y42" s="70">
        <v>0</v>
      </c>
      <c r="Z42" s="61" t="s">
        <v>45</v>
      </c>
      <c r="AA42" s="117">
        <f>IF(Z42="B",X42)</f>
        <v>0</v>
      </c>
      <c r="AB42" s="117" t="b">
        <f>IF(Z42="G",X42)</f>
        <v>0</v>
      </c>
      <c r="AC42" s="72">
        <f>IF(Z42="b",Y42)</f>
        <v>0</v>
      </c>
      <c r="AD42" s="117" t="b">
        <f>IF(Z42="G",Y42)</f>
        <v>0</v>
      </c>
    </row>
    <row r="43" spans="1:30" s="43" customFormat="1" ht="14.25">
      <c r="A43" s="63">
        <v>534</v>
      </c>
      <c r="B43" s="48"/>
      <c r="C43" s="123">
        <v>0</v>
      </c>
      <c r="D43" s="123">
        <v>0</v>
      </c>
      <c r="E43" s="132" t="s">
        <v>46</v>
      </c>
      <c r="F43" s="117" t="b">
        <f>IF(E43="B",C43)</f>
        <v>0</v>
      </c>
      <c r="G43" s="117">
        <f>IF(E43="G",C43)</f>
        <v>0</v>
      </c>
      <c r="H43" s="72" t="b">
        <f>IF(E43="b",D43)</f>
        <v>0</v>
      </c>
      <c r="I43" s="117">
        <f>IF(E43="G",D43)</f>
        <v>0</v>
      </c>
      <c r="J43" s="39"/>
      <c r="K43" s="63">
        <v>539</v>
      </c>
      <c r="L43" s="48"/>
      <c r="M43" s="123">
        <v>0</v>
      </c>
      <c r="N43" s="123">
        <v>0</v>
      </c>
      <c r="O43" s="132" t="s">
        <v>46</v>
      </c>
      <c r="P43" s="117" t="b">
        <f>IF(O43="B",M43)</f>
        <v>0</v>
      </c>
      <c r="Q43" s="117">
        <f>IF(O43="G",M43)</f>
        <v>0</v>
      </c>
      <c r="R43" s="72" t="b">
        <f>IF(O43="b",N43)</f>
        <v>0</v>
      </c>
      <c r="S43" s="117">
        <f>IF(O43="G",N43)</f>
        <v>0</v>
      </c>
      <c r="V43" s="63">
        <v>544</v>
      </c>
      <c r="W43" s="48"/>
      <c r="X43" s="123">
        <v>0</v>
      </c>
      <c r="Y43" s="123">
        <v>0</v>
      </c>
      <c r="Z43" s="132" t="s">
        <v>46</v>
      </c>
      <c r="AA43" s="117" t="b">
        <f>IF(Z43="B",X43)</f>
        <v>0</v>
      </c>
      <c r="AB43" s="117">
        <f>IF(Z43="G",X43)</f>
        <v>0</v>
      </c>
      <c r="AC43" s="72" t="b">
        <f>IF(Z43="b",Y43)</f>
        <v>0</v>
      </c>
      <c r="AD43" s="117">
        <f>IF(Z43="G",Y43)</f>
        <v>0</v>
      </c>
    </row>
    <row r="44" spans="2:30" ht="14.25">
      <c r="B44" s="49" t="s">
        <v>32</v>
      </c>
      <c r="C44" s="71">
        <f>F45+G45</f>
        <v>0</v>
      </c>
      <c r="D44" s="71">
        <f>H45+I45</f>
        <v>0</v>
      </c>
      <c r="F44" s="118">
        <f>COUNTIF(E40:E43,"B")</f>
        <v>3</v>
      </c>
      <c r="G44" s="117">
        <f>COUNTIF(E40:E43,"G")</f>
        <v>1</v>
      </c>
      <c r="H44" s="73">
        <f>COUNTIF(E40:E43,"B")</f>
        <v>3</v>
      </c>
      <c r="I44" s="118">
        <f>COUNTIF(E40:E43,"G")</f>
        <v>1</v>
      </c>
      <c r="L44" s="49" t="s">
        <v>32</v>
      </c>
      <c r="M44" s="71">
        <f>P45+Q45</f>
        <v>0</v>
      </c>
      <c r="N44" s="71">
        <f>R45+S45</f>
        <v>0</v>
      </c>
      <c r="O44" s="44"/>
      <c r="P44" s="118">
        <f>COUNTIF(O40:O43,"B")</f>
        <v>3</v>
      </c>
      <c r="Q44" s="117">
        <f>COUNTIF(O40:O43,"G")</f>
        <v>1</v>
      </c>
      <c r="R44" s="73">
        <f>COUNTIF(O40:O43,"B")</f>
        <v>3</v>
      </c>
      <c r="S44" s="118">
        <f>COUNTIF(O40:O43,"G")</f>
        <v>1</v>
      </c>
      <c r="W44" s="49" t="s">
        <v>32</v>
      </c>
      <c r="X44" s="71">
        <f>AA45+AB45</f>
        <v>0</v>
      </c>
      <c r="Y44" s="71">
        <f>AC45+AD45</f>
        <v>0</v>
      </c>
      <c r="Z44" s="44"/>
      <c r="AA44" s="118">
        <f>COUNTIF(Z40:Z43,"B")</f>
        <v>3</v>
      </c>
      <c r="AB44" s="117">
        <f>COUNTIF(Z40:Z43,"G")</f>
        <v>1</v>
      </c>
      <c r="AC44" s="73">
        <f>COUNTIF(Z40:Z43,"B")</f>
        <v>3</v>
      </c>
      <c r="AD44" s="118">
        <f>COUNTIF(Z40:Z43,"G")</f>
        <v>1</v>
      </c>
    </row>
    <row r="45" spans="1:30" ht="14.25">
      <c r="A45" s="63">
        <v>535</v>
      </c>
      <c r="B45" s="121" t="s">
        <v>50</v>
      </c>
      <c r="C45" s="124">
        <v>0</v>
      </c>
      <c r="D45" s="75"/>
      <c r="F45" s="119">
        <f>IF(F44=1,SUM(F40:F43),IF(F44=2,SUM(F40:F43),IF(F44=3,((SUM(F40:F43)-MIN(F40:F43))))))</f>
        <v>0</v>
      </c>
      <c r="G45" s="119">
        <f>IF(G44=1,SUM(G40:G43),IF(G44=2,SUM(G40:G43),IF(G44=3,((SUM(G40:G43)-MIN(G40:G43))))))</f>
        <v>0</v>
      </c>
      <c r="H45" s="74">
        <f>IF(H44=1,SUM(H40:H43),IF(H44=2,SUM(H40:H43),IF(H44=3,((SUM(H40:H43)-MIN(H40:H43))))))</f>
        <v>0</v>
      </c>
      <c r="I45" s="119">
        <f>IF(I44=1,SUM(I40:I43),IF(I44=2,SUM(I40:I43),IF(I44=3,((SUM(I40:I43)-MIN(I40:I43))))))</f>
        <v>0</v>
      </c>
      <c r="K45" s="63">
        <v>540</v>
      </c>
      <c r="L45" s="121" t="s">
        <v>50</v>
      </c>
      <c r="M45" s="124">
        <v>0</v>
      </c>
      <c r="N45" s="75"/>
      <c r="O45" s="44"/>
      <c r="P45" s="119">
        <f>IF(P44=1,SUM(P40:P43),IF(P44=2,SUM(P40:P43),IF(P44=3,((SUM(P40:P43)-MIN(P40:P43))))))</f>
        <v>0</v>
      </c>
      <c r="Q45" s="119">
        <f>IF(Q44=1,SUM(Q40:Q43),IF(Q44=2,SUM(Q40:Q43),IF(Q44=3,((SUM(Q40:Q43)-MIN(Q40:Q43))))))</f>
        <v>0</v>
      </c>
      <c r="R45" s="74">
        <f>IF(R44=1,SUM(R40:R43),IF(R44=2,SUM(R40:R43),IF(R44=3,((SUM(R40:R43)-MIN(R40:R43))))))</f>
        <v>0</v>
      </c>
      <c r="S45" s="119">
        <f>IF(S44=1,SUM(S40:S43),IF(S44=2,SUM(S40:S43),IF(S44=3,((SUM(S40:S43)-MIN(S40:S43))))))</f>
        <v>0</v>
      </c>
      <c r="V45" s="63">
        <v>545</v>
      </c>
      <c r="W45" s="121" t="s">
        <v>50</v>
      </c>
      <c r="X45" s="124">
        <v>0</v>
      </c>
      <c r="Y45" s="75"/>
      <c r="Z45" s="44"/>
      <c r="AA45" s="119">
        <f>IF(AA44=1,SUM(AA40:AA43),IF(AA44=2,SUM(AA40:AA43),IF(AA44=3,((SUM(AA40:AA43)-MIN(AA40:AA43))))))</f>
        <v>0</v>
      </c>
      <c r="AB45" s="119">
        <f>IF(AB44=1,SUM(AB40:AB43),IF(AB44=2,SUM(AB40:AB43),IF(AB44=3,((SUM(AB40:AB43)-MIN(AB40:AB43))))))</f>
        <v>0</v>
      </c>
      <c r="AC45" s="74">
        <f>IF(AC44=1,SUM(AC40:AC43),IF(AC44=2,SUM(AC40:AC43),IF(AC44=3,((SUM(AC40:AC43)-MIN(AC40:AC43))))))</f>
        <v>0</v>
      </c>
      <c r="AD45" s="119">
        <f>IF(AD44=1,SUM(AD40:AD43),IF(AD44=2,SUM(AD40:AD43),IF(AD44=3,((SUM(AD40:AD43)-MIN(AD40:AD43))))))</f>
        <v>0</v>
      </c>
    </row>
    <row r="46" spans="1:30" ht="14.25">
      <c r="A46" s="67"/>
      <c r="B46" s="9" t="s">
        <v>34</v>
      </c>
      <c r="C46" s="150">
        <f>C44+D44+C45</f>
        <v>0</v>
      </c>
      <c r="D46" s="154" t="str">
        <f>AI8</f>
        <v>15th</v>
      </c>
      <c r="F46" s="40"/>
      <c r="G46" s="40"/>
      <c r="H46" s="40"/>
      <c r="I46" s="40"/>
      <c r="K46" s="67"/>
      <c r="L46" s="9" t="s">
        <v>34</v>
      </c>
      <c r="M46" s="150">
        <f>M44+N44+M45</f>
        <v>0</v>
      </c>
      <c r="N46" s="154" t="str">
        <f>AI9</f>
        <v>15th</v>
      </c>
      <c r="O46" s="44"/>
      <c r="P46" s="40"/>
      <c r="Q46" s="40"/>
      <c r="R46" s="40"/>
      <c r="S46" s="40"/>
      <c r="V46" s="67"/>
      <c r="W46" s="9" t="s">
        <v>34</v>
      </c>
      <c r="X46" s="150">
        <f>X44+Y44+X45</f>
        <v>0</v>
      </c>
      <c r="Y46" s="154" t="str">
        <f>AI10</f>
        <v>15th</v>
      </c>
      <c r="Z46" s="44"/>
      <c r="AA46" s="40"/>
      <c r="AB46" s="40"/>
      <c r="AC46" s="40"/>
      <c r="AD46" s="40"/>
    </row>
    <row r="47" spans="4:30" ht="14.25">
      <c r="D47" s="6"/>
      <c r="K47" s="86"/>
      <c r="L47" s="6"/>
      <c r="Y47" s="6"/>
      <c r="Z47" s="6"/>
      <c r="AB47" s="6"/>
      <c r="AD47" s="6"/>
    </row>
    <row r="48" spans="1:30" ht="12.75" customHeight="1">
      <c r="A48" s="82"/>
      <c r="B48" s="56" t="s">
        <v>53</v>
      </c>
      <c r="C48" s="58" t="s">
        <v>28</v>
      </c>
      <c r="D48" s="58" t="s">
        <v>29</v>
      </c>
      <c r="E48" s="125" t="s">
        <v>40</v>
      </c>
      <c r="F48" s="38" t="s">
        <v>25</v>
      </c>
      <c r="G48" s="38"/>
      <c r="H48" s="38" t="s">
        <v>26</v>
      </c>
      <c r="I48" s="38"/>
      <c r="J48" s="50"/>
      <c r="K48" s="82"/>
      <c r="L48" s="56" t="s">
        <v>53</v>
      </c>
      <c r="M48" s="58" t="s">
        <v>28</v>
      </c>
      <c r="N48" s="58" t="s">
        <v>29</v>
      </c>
      <c r="O48" s="125" t="s">
        <v>40</v>
      </c>
      <c r="P48" s="38" t="s">
        <v>25</v>
      </c>
      <c r="Q48" s="38"/>
      <c r="R48" s="38" t="s">
        <v>26</v>
      </c>
      <c r="S48" s="38"/>
      <c r="U48" s="55"/>
      <c r="V48" s="82"/>
      <c r="W48" s="56" t="s">
        <v>53</v>
      </c>
      <c r="X48" s="58" t="s">
        <v>28</v>
      </c>
      <c r="Y48" s="58" t="s">
        <v>29</v>
      </c>
      <c r="Z48" s="125" t="s">
        <v>40</v>
      </c>
      <c r="AA48" s="38" t="s">
        <v>25</v>
      </c>
      <c r="AB48" s="38"/>
      <c r="AC48" s="38" t="s">
        <v>26</v>
      </c>
      <c r="AD48" s="38"/>
    </row>
    <row r="49" spans="1:30" s="43" customFormat="1" ht="14.25">
      <c r="A49" s="12">
        <v>546</v>
      </c>
      <c r="B49" s="57"/>
      <c r="C49" s="69">
        <v>0</v>
      </c>
      <c r="D49" s="69">
        <v>0</v>
      </c>
      <c r="E49" s="59" t="s">
        <v>45</v>
      </c>
      <c r="F49" s="117">
        <f>IF(E49="B",C49)</f>
        <v>0</v>
      </c>
      <c r="G49" s="117" t="b">
        <f>IF(E49="G",C49)</f>
        <v>0</v>
      </c>
      <c r="H49" s="72">
        <f>IF(E49="b",D49)</f>
        <v>0</v>
      </c>
      <c r="I49" s="120" t="b">
        <f>IF(E49="G",D49)</f>
        <v>0</v>
      </c>
      <c r="J49" s="52"/>
      <c r="K49" s="12">
        <v>551</v>
      </c>
      <c r="L49" s="57"/>
      <c r="M49" s="69">
        <v>0</v>
      </c>
      <c r="N49" s="69">
        <v>0</v>
      </c>
      <c r="O49" s="59" t="s">
        <v>45</v>
      </c>
      <c r="P49" s="117">
        <f>IF(O49="B",M49)</f>
        <v>0</v>
      </c>
      <c r="Q49" s="117" t="b">
        <f>IF(O49="G",M49)</f>
        <v>0</v>
      </c>
      <c r="R49" s="72">
        <f>IF(O49="b",N49)</f>
        <v>0</v>
      </c>
      <c r="S49" s="120" t="b">
        <f>IF(O49="G",N49)</f>
        <v>0</v>
      </c>
      <c r="U49" s="39"/>
      <c r="V49" s="12">
        <v>556</v>
      </c>
      <c r="W49" s="57"/>
      <c r="X49" s="69">
        <v>0</v>
      </c>
      <c r="Y49" s="69">
        <v>0</v>
      </c>
      <c r="Z49" s="59" t="s">
        <v>45</v>
      </c>
      <c r="AA49" s="117">
        <f>IF(Z49="B",X49)</f>
        <v>0</v>
      </c>
      <c r="AB49" s="117" t="b">
        <f>IF(Z49="G",X49)</f>
        <v>0</v>
      </c>
      <c r="AC49" s="72">
        <f>IF(Z49="b",Y49)</f>
        <v>0</v>
      </c>
      <c r="AD49" s="120" t="b">
        <f>IF(Z49="G",Y49)</f>
        <v>0</v>
      </c>
    </row>
    <row r="50" spans="1:30" s="43" customFormat="1" ht="14.25">
      <c r="A50" s="13">
        <v>547</v>
      </c>
      <c r="B50" s="47"/>
      <c r="C50" s="70">
        <v>0</v>
      </c>
      <c r="D50" s="70">
        <v>0</v>
      </c>
      <c r="E50" s="60" t="s">
        <v>45</v>
      </c>
      <c r="F50" s="117">
        <f>IF(E50="B",C50)</f>
        <v>0</v>
      </c>
      <c r="G50" s="117" t="b">
        <f>IF(E50="G",C50)</f>
        <v>0</v>
      </c>
      <c r="H50" s="72">
        <f>IF(E50="b",D50)</f>
        <v>0</v>
      </c>
      <c r="I50" s="117" t="b">
        <f>IF(E50="G",D50)</f>
        <v>0</v>
      </c>
      <c r="J50" s="52"/>
      <c r="K50" s="13">
        <v>552</v>
      </c>
      <c r="L50" s="47"/>
      <c r="M50" s="70">
        <v>0</v>
      </c>
      <c r="N50" s="70">
        <v>0</v>
      </c>
      <c r="O50" s="60" t="s">
        <v>45</v>
      </c>
      <c r="P50" s="117">
        <f>IF(O50="B",M50)</f>
        <v>0</v>
      </c>
      <c r="Q50" s="117" t="b">
        <f>IF(O50="G",M50)</f>
        <v>0</v>
      </c>
      <c r="R50" s="72">
        <f>IF(O50="b",N50)</f>
        <v>0</v>
      </c>
      <c r="S50" s="117" t="b">
        <f>IF(O50="G",N50)</f>
        <v>0</v>
      </c>
      <c r="U50" s="39"/>
      <c r="V50" s="13">
        <v>557</v>
      </c>
      <c r="W50" s="47"/>
      <c r="X50" s="70">
        <v>0</v>
      </c>
      <c r="Y50" s="70">
        <v>0</v>
      </c>
      <c r="Z50" s="60" t="s">
        <v>45</v>
      </c>
      <c r="AA50" s="117">
        <f>IF(Z50="B",X50)</f>
        <v>0</v>
      </c>
      <c r="AB50" s="117" t="b">
        <f>IF(Z50="G",X50)</f>
        <v>0</v>
      </c>
      <c r="AC50" s="72">
        <f>IF(Z50="b",Y50)</f>
        <v>0</v>
      </c>
      <c r="AD50" s="117" t="b">
        <f>IF(Z50="G",Y50)</f>
        <v>0</v>
      </c>
    </row>
    <row r="51" spans="1:30" s="43" customFormat="1" ht="14.25">
      <c r="A51" s="13">
        <v>548</v>
      </c>
      <c r="B51" s="47"/>
      <c r="C51" s="70">
        <v>0</v>
      </c>
      <c r="D51" s="70">
        <v>0</v>
      </c>
      <c r="E51" s="61" t="s">
        <v>45</v>
      </c>
      <c r="F51" s="117">
        <f>IF(E51="B",C51)</f>
        <v>0</v>
      </c>
      <c r="G51" s="117" t="b">
        <f>IF(E51="G",C51)</f>
        <v>0</v>
      </c>
      <c r="H51" s="72">
        <f>IF(E51="b",D51)</f>
        <v>0</v>
      </c>
      <c r="I51" s="117" t="b">
        <f>IF(E51="G",D51)</f>
        <v>0</v>
      </c>
      <c r="J51" s="52"/>
      <c r="K51" s="13">
        <v>553</v>
      </c>
      <c r="L51" s="47"/>
      <c r="M51" s="70">
        <v>0</v>
      </c>
      <c r="N51" s="70">
        <v>0</v>
      </c>
      <c r="O51" s="61" t="s">
        <v>45</v>
      </c>
      <c r="P51" s="117">
        <f>IF(O51="B",M51)</f>
        <v>0</v>
      </c>
      <c r="Q51" s="117" t="b">
        <f>IF(O51="G",M51)</f>
        <v>0</v>
      </c>
      <c r="R51" s="72">
        <f>IF(O51="b",N51)</f>
        <v>0</v>
      </c>
      <c r="S51" s="117" t="b">
        <f>IF(O51="G",N51)</f>
        <v>0</v>
      </c>
      <c r="U51" s="39"/>
      <c r="V51" s="13">
        <v>558</v>
      </c>
      <c r="W51" s="47"/>
      <c r="X51" s="70">
        <v>0</v>
      </c>
      <c r="Y51" s="70">
        <v>0</v>
      </c>
      <c r="Z51" s="61" t="s">
        <v>45</v>
      </c>
      <c r="AA51" s="117">
        <f>IF(Z51="B",X51)</f>
        <v>0</v>
      </c>
      <c r="AB51" s="117" t="b">
        <f>IF(Z51="G",X51)</f>
        <v>0</v>
      </c>
      <c r="AC51" s="72">
        <f>IF(Z51="b",Y51)</f>
        <v>0</v>
      </c>
      <c r="AD51" s="117" t="b">
        <f>IF(Z51="G",Y51)</f>
        <v>0</v>
      </c>
    </row>
    <row r="52" spans="1:30" s="43" customFormat="1" ht="14.25">
      <c r="A52" s="63">
        <v>549</v>
      </c>
      <c r="B52" s="48"/>
      <c r="C52" s="123">
        <v>0</v>
      </c>
      <c r="D52" s="123">
        <v>0</v>
      </c>
      <c r="E52" s="132" t="s">
        <v>46</v>
      </c>
      <c r="F52" s="117" t="b">
        <f>IF(E52="B",C52)</f>
        <v>0</v>
      </c>
      <c r="G52" s="117">
        <f>IF(E52="G",C52)</f>
        <v>0</v>
      </c>
      <c r="H52" s="72" t="b">
        <f>IF(E52="b",D52)</f>
        <v>0</v>
      </c>
      <c r="I52" s="117">
        <f>IF(E52="G",D52)</f>
        <v>0</v>
      </c>
      <c r="J52" s="52"/>
      <c r="K52" s="63">
        <v>554</v>
      </c>
      <c r="L52" s="48"/>
      <c r="M52" s="123">
        <v>0</v>
      </c>
      <c r="N52" s="123">
        <v>0</v>
      </c>
      <c r="O52" s="132" t="s">
        <v>46</v>
      </c>
      <c r="P52" s="117" t="b">
        <f>IF(O52="B",M52)</f>
        <v>0</v>
      </c>
      <c r="Q52" s="117">
        <f>IF(O52="G",M52)</f>
        <v>0</v>
      </c>
      <c r="R52" s="72" t="b">
        <f>IF(O52="b",N52)</f>
        <v>0</v>
      </c>
      <c r="S52" s="117">
        <f>IF(O52="G",N52)</f>
        <v>0</v>
      </c>
      <c r="U52" s="39"/>
      <c r="V52" s="63">
        <v>559</v>
      </c>
      <c r="W52" s="48"/>
      <c r="X52" s="123">
        <v>0</v>
      </c>
      <c r="Y52" s="123">
        <v>0</v>
      </c>
      <c r="Z52" s="132" t="s">
        <v>46</v>
      </c>
      <c r="AA52" s="117" t="b">
        <f>IF(Z52="B",X52)</f>
        <v>0</v>
      </c>
      <c r="AB52" s="117">
        <f>IF(Z52="G",X52)</f>
        <v>0</v>
      </c>
      <c r="AC52" s="72" t="b">
        <f>IF(Z52="b",Y52)</f>
        <v>0</v>
      </c>
      <c r="AD52" s="117">
        <f>IF(Z52="G",Y52)</f>
        <v>0</v>
      </c>
    </row>
    <row r="53" spans="2:30" ht="14.25">
      <c r="B53" s="49" t="s">
        <v>32</v>
      </c>
      <c r="C53" s="71">
        <f>F54+G54</f>
        <v>0</v>
      </c>
      <c r="D53" s="71">
        <f>H54+I54</f>
        <v>0</v>
      </c>
      <c r="F53" s="118">
        <f>COUNTIF(E49:E52,"B")</f>
        <v>3</v>
      </c>
      <c r="G53" s="117">
        <f>COUNTIF(E49:E52,"G")</f>
        <v>1</v>
      </c>
      <c r="H53" s="73">
        <f>COUNTIF(E49:E52,"B")</f>
        <v>3</v>
      </c>
      <c r="I53" s="118">
        <f>COUNTIF(E49:E52,"G")</f>
        <v>1</v>
      </c>
      <c r="L53" s="49" t="s">
        <v>32</v>
      </c>
      <c r="M53" s="71">
        <f>P54+Q54</f>
        <v>0</v>
      </c>
      <c r="N53" s="71">
        <f>R54+S54</f>
        <v>0</v>
      </c>
      <c r="O53" s="44"/>
      <c r="P53" s="118">
        <f>COUNTIF(O49:O52,"B")</f>
        <v>3</v>
      </c>
      <c r="Q53" s="117">
        <f>COUNTIF(O49:O52,"G")</f>
        <v>1</v>
      </c>
      <c r="R53" s="73">
        <f>COUNTIF(O49:O52,"B")</f>
        <v>3</v>
      </c>
      <c r="S53" s="118">
        <f>COUNTIF(O49:O52,"G")</f>
        <v>1</v>
      </c>
      <c r="W53" s="49" t="s">
        <v>32</v>
      </c>
      <c r="X53" s="71">
        <f>AA54+AB54</f>
        <v>0</v>
      </c>
      <c r="Y53" s="71">
        <f>AC54+AD54</f>
        <v>0</v>
      </c>
      <c r="Z53" s="44"/>
      <c r="AA53" s="118">
        <f>COUNTIF(Z49:Z52,"B")</f>
        <v>3</v>
      </c>
      <c r="AB53" s="117">
        <f>COUNTIF(Z49:Z52,"G")</f>
        <v>1</v>
      </c>
      <c r="AC53" s="73">
        <f>COUNTIF(Z49:Z52,"B")</f>
        <v>3</v>
      </c>
      <c r="AD53" s="118">
        <f>COUNTIF(Z49:Z52,"G")</f>
        <v>1</v>
      </c>
    </row>
    <row r="54" spans="1:30" ht="14.25">
      <c r="A54" s="63">
        <v>550</v>
      </c>
      <c r="B54" s="121" t="s">
        <v>50</v>
      </c>
      <c r="C54" s="124">
        <v>0</v>
      </c>
      <c r="D54" s="75"/>
      <c r="F54" s="119">
        <f>IF(F53=1,SUM(F49:F52),IF(F53=2,SUM(F49:F52),IF(F53=3,((SUM(F49:F52)-MIN(F49:F52))))))</f>
        <v>0</v>
      </c>
      <c r="G54" s="119">
        <f>IF(G53=1,SUM(G49:G52),IF(G53=2,SUM(G49:G52),IF(G53=3,((SUM(G49:G52)-MIN(G49:G52))))))</f>
        <v>0</v>
      </c>
      <c r="H54" s="74">
        <f>IF(H53=1,SUM(H49:H52),IF(H53=2,SUM(H49:H52),IF(H53=3,((SUM(H49:H52)-MIN(H49:H52))))))</f>
        <v>0</v>
      </c>
      <c r="I54" s="119">
        <f>IF(I53=1,SUM(I49:I52),IF(I53=2,SUM(I49:I52),IF(I53=3,((SUM(I49:I52)-MIN(I49:I52))))))</f>
        <v>0</v>
      </c>
      <c r="K54" s="63">
        <v>555</v>
      </c>
      <c r="L54" s="121" t="s">
        <v>50</v>
      </c>
      <c r="M54" s="124">
        <v>0</v>
      </c>
      <c r="N54" s="75"/>
      <c r="O54" s="44"/>
      <c r="P54" s="119">
        <f>IF(P53=1,SUM(P49:P52),IF(P53=2,SUM(P49:P52),IF(P53=3,((SUM(P49:P52)-MIN(P49:P52))))))</f>
        <v>0</v>
      </c>
      <c r="Q54" s="119">
        <f>IF(Q53=1,SUM(Q49:Q52),IF(Q53=2,SUM(Q49:Q52),IF(Q53=3,((SUM(Q49:Q52)-MIN(Q49:Q52))))))</f>
        <v>0</v>
      </c>
      <c r="R54" s="74">
        <f>IF(R53=1,SUM(R49:R52),IF(R53=2,SUM(R49:R52),IF(R53=3,((SUM(R49:R52)-MIN(R49:R52))))))</f>
        <v>0</v>
      </c>
      <c r="S54" s="119">
        <f>IF(S53=1,SUM(S49:S52),IF(S53=2,SUM(S49:S52),IF(S53=3,((SUM(S49:S52)-MIN(S49:S52))))))</f>
        <v>0</v>
      </c>
      <c r="U54" s="6"/>
      <c r="V54" s="63">
        <v>560</v>
      </c>
      <c r="W54" s="121" t="s">
        <v>50</v>
      </c>
      <c r="X54" s="124">
        <v>0</v>
      </c>
      <c r="Y54" s="75"/>
      <c r="Z54" s="44"/>
      <c r="AA54" s="119">
        <f>IF(AA53=1,SUM(AA49:AA52),IF(AA53=2,SUM(AA49:AA52),IF(AA53=3,((SUM(AA49:AA52)-MIN(AA49:AA52))))))</f>
        <v>0</v>
      </c>
      <c r="AB54" s="119">
        <f>IF(AB53=1,SUM(AB49:AB52),IF(AB53=2,SUM(AB49:AB52),IF(AB53=3,((SUM(AB49:AB52)-MIN(AB49:AB52))))))</f>
        <v>0</v>
      </c>
      <c r="AC54" s="74">
        <f>IF(AC53=1,SUM(AC49:AC52),IF(AC53=2,SUM(AC49:AC52),IF(AC53=3,((SUM(AC49:AC52)-MIN(AC49:AC52))))))</f>
        <v>0</v>
      </c>
      <c r="AD54" s="119">
        <f>IF(AD53=1,SUM(AD49:AD52),IF(AD53=2,SUM(AD49:AD52),IF(AD53=3,((SUM(AD49:AD52)-MIN(AD49:AD52))))))</f>
        <v>0</v>
      </c>
    </row>
    <row r="55" spans="1:30" ht="14.25">
      <c r="A55" s="67"/>
      <c r="B55" s="9" t="s">
        <v>34</v>
      </c>
      <c r="C55" s="150">
        <f>C53+D53+C54</f>
        <v>0</v>
      </c>
      <c r="D55" s="154" t="str">
        <f>AI11</f>
        <v>15th</v>
      </c>
      <c r="F55" s="40"/>
      <c r="G55" s="40"/>
      <c r="H55" s="40"/>
      <c r="I55" s="40"/>
      <c r="K55" s="67"/>
      <c r="L55" s="9" t="s">
        <v>34</v>
      </c>
      <c r="M55" s="150">
        <f>M53+N53+M54</f>
        <v>0</v>
      </c>
      <c r="N55" s="154" t="str">
        <f>AI12</f>
        <v>15th</v>
      </c>
      <c r="O55" s="44"/>
      <c r="P55" s="40"/>
      <c r="Q55" s="40"/>
      <c r="R55" s="40"/>
      <c r="S55" s="40"/>
      <c r="U55" s="6"/>
      <c r="V55" s="67"/>
      <c r="W55" s="9" t="s">
        <v>34</v>
      </c>
      <c r="X55" s="150">
        <f>X53+Y53+X54</f>
        <v>0</v>
      </c>
      <c r="Y55" s="154" t="str">
        <f>AI13</f>
        <v>15th</v>
      </c>
      <c r="Z55" s="44"/>
      <c r="AA55" s="40"/>
      <c r="AB55" s="40"/>
      <c r="AC55" s="40"/>
      <c r="AD55" s="40"/>
    </row>
    <row r="56" ht="14.25">
      <c r="Y56" s="41"/>
    </row>
    <row r="57" spans="1:30" ht="15">
      <c r="A57" s="82"/>
      <c r="B57" s="56" t="s">
        <v>53</v>
      </c>
      <c r="C57" s="58" t="s">
        <v>28</v>
      </c>
      <c r="D57" s="58" t="s">
        <v>29</v>
      </c>
      <c r="E57" s="125" t="s">
        <v>40</v>
      </c>
      <c r="F57" s="38" t="s">
        <v>25</v>
      </c>
      <c r="G57" s="38"/>
      <c r="H57" s="38" t="s">
        <v>26</v>
      </c>
      <c r="I57" s="38"/>
      <c r="K57" s="82"/>
      <c r="L57" s="56" t="s">
        <v>53</v>
      </c>
      <c r="M57" s="58" t="s">
        <v>28</v>
      </c>
      <c r="N57" s="58" t="s">
        <v>29</v>
      </c>
      <c r="O57" s="125" t="s">
        <v>40</v>
      </c>
      <c r="P57" s="38" t="s">
        <v>25</v>
      </c>
      <c r="Q57" s="38"/>
      <c r="R57" s="38" t="s">
        <v>26</v>
      </c>
      <c r="S57" s="38"/>
      <c r="V57" s="82"/>
      <c r="W57" s="56" t="s">
        <v>53</v>
      </c>
      <c r="X57" s="58" t="s">
        <v>28</v>
      </c>
      <c r="Y57" s="58" t="s">
        <v>29</v>
      </c>
      <c r="Z57" s="125" t="s">
        <v>40</v>
      </c>
      <c r="AA57" s="38" t="s">
        <v>25</v>
      </c>
      <c r="AB57" s="38"/>
      <c r="AC57" s="38" t="s">
        <v>26</v>
      </c>
      <c r="AD57" s="38"/>
    </row>
    <row r="58" spans="1:30" ht="14.25">
      <c r="A58" s="12">
        <v>561</v>
      </c>
      <c r="B58" s="57"/>
      <c r="C58" s="69">
        <v>0</v>
      </c>
      <c r="D58" s="69">
        <v>0</v>
      </c>
      <c r="E58" s="59" t="s">
        <v>45</v>
      </c>
      <c r="F58" s="117">
        <f>IF(E58="B",C58)</f>
        <v>0</v>
      </c>
      <c r="G58" s="117" t="b">
        <f>IF(E58="G",C58)</f>
        <v>0</v>
      </c>
      <c r="H58" s="72">
        <f>IF(E58="b",D58)</f>
        <v>0</v>
      </c>
      <c r="I58" s="120" t="b">
        <f>IF(E58="G",D58)</f>
        <v>0</v>
      </c>
      <c r="K58" s="12">
        <v>566</v>
      </c>
      <c r="L58" s="57"/>
      <c r="M58" s="69">
        <v>0</v>
      </c>
      <c r="N58" s="69">
        <v>0</v>
      </c>
      <c r="O58" s="59" t="s">
        <v>45</v>
      </c>
      <c r="P58" s="117">
        <f>IF(O58="B",M58)</f>
        <v>0</v>
      </c>
      <c r="Q58" s="117" t="b">
        <f>IF(O58="G",M58)</f>
        <v>0</v>
      </c>
      <c r="R58" s="72">
        <f>IF(O58="b",N58)</f>
        <v>0</v>
      </c>
      <c r="S58" s="120" t="b">
        <f>IF(O58="G",N58)</f>
        <v>0</v>
      </c>
      <c r="V58" s="12">
        <v>571</v>
      </c>
      <c r="W58" s="57"/>
      <c r="X58" s="69">
        <v>0</v>
      </c>
      <c r="Y58" s="69">
        <v>0</v>
      </c>
      <c r="Z58" s="59" t="s">
        <v>45</v>
      </c>
      <c r="AA58" s="117">
        <f>IF(Z58="B",X58)</f>
        <v>0</v>
      </c>
      <c r="AB58" s="117" t="b">
        <f>IF(Z58="G",X58)</f>
        <v>0</v>
      </c>
      <c r="AC58" s="72">
        <f>IF(Z58="b",Y58)</f>
        <v>0</v>
      </c>
      <c r="AD58" s="120" t="b">
        <f>IF(Z58="G",Y58)</f>
        <v>0</v>
      </c>
    </row>
    <row r="59" spans="1:30" ht="14.25">
      <c r="A59" s="13">
        <v>562</v>
      </c>
      <c r="B59" s="47"/>
      <c r="C59" s="70">
        <v>0</v>
      </c>
      <c r="D59" s="70">
        <v>0</v>
      </c>
      <c r="E59" s="60" t="s">
        <v>45</v>
      </c>
      <c r="F59" s="117">
        <f>IF(E59="B",C59)</f>
        <v>0</v>
      </c>
      <c r="G59" s="117" t="b">
        <f>IF(E59="G",C59)</f>
        <v>0</v>
      </c>
      <c r="H59" s="72">
        <f>IF(E59="b",D59)</f>
        <v>0</v>
      </c>
      <c r="I59" s="117" t="b">
        <f>IF(E59="G",D59)</f>
        <v>0</v>
      </c>
      <c r="K59" s="13">
        <v>567</v>
      </c>
      <c r="L59" s="47"/>
      <c r="M59" s="70">
        <v>0</v>
      </c>
      <c r="N59" s="70">
        <v>0</v>
      </c>
      <c r="O59" s="60" t="s">
        <v>45</v>
      </c>
      <c r="P59" s="117">
        <f>IF(O59="B",M59)</f>
        <v>0</v>
      </c>
      <c r="Q59" s="117" t="b">
        <f>IF(O59="G",M59)</f>
        <v>0</v>
      </c>
      <c r="R59" s="72">
        <f>IF(O59="b",N59)</f>
        <v>0</v>
      </c>
      <c r="S59" s="117" t="b">
        <f>IF(O59="G",N59)</f>
        <v>0</v>
      </c>
      <c r="V59" s="13">
        <v>572</v>
      </c>
      <c r="W59" s="47"/>
      <c r="X59" s="70">
        <v>0</v>
      </c>
      <c r="Y59" s="70">
        <v>0</v>
      </c>
      <c r="Z59" s="60" t="s">
        <v>45</v>
      </c>
      <c r="AA59" s="117">
        <f>IF(Z59="B",X59)</f>
        <v>0</v>
      </c>
      <c r="AB59" s="117" t="b">
        <f>IF(Z59="G",X59)</f>
        <v>0</v>
      </c>
      <c r="AC59" s="72">
        <f>IF(Z59="b",Y59)</f>
        <v>0</v>
      </c>
      <c r="AD59" s="117" t="b">
        <f>IF(Z59="G",Y59)</f>
        <v>0</v>
      </c>
    </row>
    <row r="60" spans="1:30" ht="14.25">
      <c r="A60" s="13">
        <v>563</v>
      </c>
      <c r="B60" s="47"/>
      <c r="C60" s="70">
        <v>0</v>
      </c>
      <c r="D60" s="70">
        <v>0</v>
      </c>
      <c r="E60" s="61" t="s">
        <v>45</v>
      </c>
      <c r="F60" s="117">
        <f>IF(E60="B",C60)</f>
        <v>0</v>
      </c>
      <c r="G60" s="117" t="b">
        <f>IF(E60="G",C60)</f>
        <v>0</v>
      </c>
      <c r="H60" s="72">
        <f>IF(E60="b",D60)</f>
        <v>0</v>
      </c>
      <c r="I60" s="117" t="b">
        <f>IF(E60="G",D60)</f>
        <v>0</v>
      </c>
      <c r="K60" s="13">
        <v>568</v>
      </c>
      <c r="L60" s="47"/>
      <c r="M60" s="70">
        <v>0</v>
      </c>
      <c r="N60" s="70">
        <v>0</v>
      </c>
      <c r="O60" s="61" t="s">
        <v>45</v>
      </c>
      <c r="P60" s="117">
        <f>IF(O60="B",M60)</f>
        <v>0</v>
      </c>
      <c r="Q60" s="117" t="b">
        <f>IF(O60="G",M60)</f>
        <v>0</v>
      </c>
      <c r="R60" s="72">
        <f>IF(O60="b",N60)</f>
        <v>0</v>
      </c>
      <c r="S60" s="117" t="b">
        <f>IF(O60="G",N60)</f>
        <v>0</v>
      </c>
      <c r="V60" s="13">
        <v>573</v>
      </c>
      <c r="W60" s="47"/>
      <c r="X60" s="70">
        <v>0</v>
      </c>
      <c r="Y60" s="70">
        <v>0</v>
      </c>
      <c r="Z60" s="61" t="s">
        <v>45</v>
      </c>
      <c r="AA60" s="117">
        <f>IF(Z60="B",X60)</f>
        <v>0</v>
      </c>
      <c r="AB60" s="117" t="b">
        <f>IF(Z60="G",X60)</f>
        <v>0</v>
      </c>
      <c r="AC60" s="72">
        <f>IF(Z60="b",Y60)</f>
        <v>0</v>
      </c>
      <c r="AD60" s="117" t="b">
        <f>IF(Z60="G",Y60)</f>
        <v>0</v>
      </c>
    </row>
    <row r="61" spans="1:30" ht="14.25">
      <c r="A61" s="63">
        <v>564</v>
      </c>
      <c r="B61" s="48"/>
      <c r="C61" s="123">
        <v>0</v>
      </c>
      <c r="D61" s="123">
        <v>0</v>
      </c>
      <c r="E61" s="132" t="s">
        <v>46</v>
      </c>
      <c r="F61" s="117" t="b">
        <f>IF(E61="B",C61)</f>
        <v>0</v>
      </c>
      <c r="G61" s="117">
        <f>IF(E61="G",C61)</f>
        <v>0</v>
      </c>
      <c r="H61" s="72" t="b">
        <f>IF(E61="b",D61)</f>
        <v>0</v>
      </c>
      <c r="I61" s="117">
        <f>IF(E61="G",D61)</f>
        <v>0</v>
      </c>
      <c r="K61" s="63">
        <v>569</v>
      </c>
      <c r="L61" s="48"/>
      <c r="M61" s="123">
        <v>0</v>
      </c>
      <c r="N61" s="123">
        <v>0</v>
      </c>
      <c r="O61" s="132" t="s">
        <v>46</v>
      </c>
      <c r="P61" s="117" t="b">
        <f>IF(O61="B",M61)</f>
        <v>0</v>
      </c>
      <c r="Q61" s="117">
        <f>IF(O61="G",M61)</f>
        <v>0</v>
      </c>
      <c r="R61" s="72" t="b">
        <f>IF(O61="b",N61)</f>
        <v>0</v>
      </c>
      <c r="S61" s="117">
        <f>IF(O61="G",N61)</f>
        <v>0</v>
      </c>
      <c r="V61" s="63">
        <v>574</v>
      </c>
      <c r="W61" s="48"/>
      <c r="X61" s="123">
        <v>0</v>
      </c>
      <c r="Y61" s="123">
        <v>0</v>
      </c>
      <c r="Z61" s="132" t="s">
        <v>46</v>
      </c>
      <c r="AA61" s="117" t="b">
        <f>IF(Z61="B",X61)</f>
        <v>0</v>
      </c>
      <c r="AB61" s="117">
        <f>IF(Z61="G",X61)</f>
        <v>0</v>
      </c>
      <c r="AC61" s="72" t="b">
        <f>IF(Z61="b",Y61)</f>
        <v>0</v>
      </c>
      <c r="AD61" s="117">
        <f>IF(Z61="G",Y61)</f>
        <v>0</v>
      </c>
    </row>
    <row r="62" spans="2:30" ht="14.25">
      <c r="B62" s="49" t="s">
        <v>32</v>
      </c>
      <c r="C62" s="71">
        <f>F63+G63</f>
        <v>0</v>
      </c>
      <c r="D62" s="71">
        <f>H63+I63</f>
        <v>0</v>
      </c>
      <c r="F62" s="118">
        <f>COUNTIF(E58:E61,"B")</f>
        <v>3</v>
      </c>
      <c r="G62" s="117">
        <f>COUNTIF(E58:E61,"G")</f>
        <v>1</v>
      </c>
      <c r="H62" s="73">
        <f>COUNTIF(E58:E61,"B")</f>
        <v>3</v>
      </c>
      <c r="I62" s="118">
        <f>COUNTIF(E58:E61,"G")</f>
        <v>1</v>
      </c>
      <c r="L62" s="49" t="s">
        <v>32</v>
      </c>
      <c r="M62" s="71">
        <f>P63+Q63</f>
        <v>0</v>
      </c>
      <c r="N62" s="71">
        <f>R63+S63</f>
        <v>0</v>
      </c>
      <c r="O62" s="44"/>
      <c r="P62" s="118">
        <f>COUNTIF(O58:O61,"B")</f>
        <v>3</v>
      </c>
      <c r="Q62" s="117">
        <f>COUNTIF(O58:O61,"G")</f>
        <v>1</v>
      </c>
      <c r="R62" s="73">
        <f>COUNTIF(O58:O61,"B")</f>
        <v>3</v>
      </c>
      <c r="S62" s="118">
        <f>COUNTIF(O58:O61,"G")</f>
        <v>1</v>
      </c>
      <c r="W62" s="49" t="s">
        <v>32</v>
      </c>
      <c r="X62" s="71">
        <f>AA63+AB63</f>
        <v>0</v>
      </c>
      <c r="Y62" s="71">
        <f>AC63+AD63</f>
        <v>0</v>
      </c>
      <c r="Z62" s="44"/>
      <c r="AA62" s="118">
        <f>COUNTIF(Z58:Z61,"B")</f>
        <v>3</v>
      </c>
      <c r="AB62" s="117">
        <f>COUNTIF(Z58:Z61,"G")</f>
        <v>1</v>
      </c>
      <c r="AC62" s="73">
        <f>COUNTIF(Z58:Z61,"B")</f>
        <v>3</v>
      </c>
      <c r="AD62" s="118">
        <f>COUNTIF(Z58:Z61,"G")</f>
        <v>1</v>
      </c>
    </row>
    <row r="63" spans="1:30" ht="14.25">
      <c r="A63" s="63">
        <v>565</v>
      </c>
      <c r="B63" s="121" t="s">
        <v>50</v>
      </c>
      <c r="C63" s="124">
        <v>0</v>
      </c>
      <c r="D63" s="75"/>
      <c r="F63" s="119">
        <f>IF(F62=1,SUM(F58:F61),IF(F62=2,SUM(F58:F61),IF(F62=3,((SUM(F58:F61)-MIN(F58:F61))))))</f>
        <v>0</v>
      </c>
      <c r="G63" s="119">
        <f>IF(G62=1,SUM(G58:G61),IF(G62=2,SUM(G58:G61),IF(G62=3,((SUM(G58:G61)-MIN(G58:G61))))))</f>
        <v>0</v>
      </c>
      <c r="H63" s="74">
        <f>IF(H62=1,SUM(H58:H61),IF(H62=2,SUM(H58:H61),IF(H62=3,((SUM(H58:H61)-MIN(H58:H61))))))</f>
        <v>0</v>
      </c>
      <c r="I63" s="119">
        <f>IF(I62=1,SUM(I58:I61),IF(I62=2,SUM(I58:I61),IF(I62=3,((SUM(I58:I61)-MIN(I58:I61))))))</f>
        <v>0</v>
      </c>
      <c r="K63" s="63">
        <v>570</v>
      </c>
      <c r="L63" s="121" t="s">
        <v>50</v>
      </c>
      <c r="M63" s="124">
        <v>0</v>
      </c>
      <c r="N63" s="75"/>
      <c r="O63" s="44"/>
      <c r="P63" s="119">
        <f>IF(P62=1,SUM(P58:P61),IF(P62=2,SUM(P58:P61),IF(P62=3,((SUM(P58:P61)-MIN(P58:P61))))))</f>
        <v>0</v>
      </c>
      <c r="Q63" s="119">
        <f>IF(Q62=1,SUM(Q58:Q61),IF(Q62=2,SUM(Q58:Q61),IF(Q62=3,((SUM(Q58:Q61)-MIN(Q58:Q61))))))</f>
        <v>0</v>
      </c>
      <c r="R63" s="74">
        <f>IF(R62=1,SUM(R58:R61),IF(R62=2,SUM(R58:R61),IF(R62=3,((SUM(R58:R61)-MIN(R58:R61))))))</f>
        <v>0</v>
      </c>
      <c r="S63" s="119">
        <f>IF(S62=1,SUM(S58:S61),IF(S62=2,SUM(S58:S61),IF(S62=3,((SUM(S58:S61)-MIN(S58:S61))))))</f>
        <v>0</v>
      </c>
      <c r="V63" s="63">
        <v>575</v>
      </c>
      <c r="W63" s="121" t="s">
        <v>50</v>
      </c>
      <c r="X63" s="124">
        <v>0</v>
      </c>
      <c r="Y63" s="75"/>
      <c r="Z63" s="44"/>
      <c r="AA63" s="119">
        <f>IF(AA62=1,SUM(AA58:AA61),IF(AA62=2,SUM(AA58:AA61),IF(AA62=3,((SUM(AA58:AA61)-MIN(AA58:AA61))))))</f>
        <v>0</v>
      </c>
      <c r="AB63" s="119">
        <f>IF(AB62=1,SUM(AB58:AB61),IF(AB62=2,SUM(AB58:AB61),IF(AB62=3,((SUM(AB58:AB61)-MIN(AB58:AB61))))))</f>
        <v>0</v>
      </c>
      <c r="AC63" s="74">
        <f>IF(AC62=1,SUM(AC58:AC61),IF(AC62=2,SUM(AC58:AC61),IF(AC62=3,((SUM(AC58:AC61)-MIN(AC58:AC61))))))</f>
        <v>0</v>
      </c>
      <c r="AD63" s="119">
        <f>IF(AD62=1,SUM(AD58:AD61),IF(AD62=2,SUM(AD58:AD61),IF(AD62=3,((SUM(AD58:AD61)-MIN(AD58:AD61))))))</f>
        <v>0</v>
      </c>
    </row>
    <row r="64" spans="2:30" ht="14.25">
      <c r="B64" s="9" t="s">
        <v>34</v>
      </c>
      <c r="C64" s="150">
        <f>C62+D62+C63</f>
        <v>0</v>
      </c>
      <c r="D64" s="154" t="str">
        <f>AI14</f>
        <v>15th</v>
      </c>
      <c r="L64" s="9" t="s">
        <v>34</v>
      </c>
      <c r="M64" s="150">
        <f>M62+N62+M63</f>
        <v>0</v>
      </c>
      <c r="N64" s="154" t="str">
        <f>AI15</f>
        <v>15th</v>
      </c>
      <c r="O64" s="44"/>
      <c r="W64" s="9" t="s">
        <v>34</v>
      </c>
      <c r="X64" s="150">
        <f>X62+Y62+X63</f>
        <v>0</v>
      </c>
      <c r="Y64" s="154" t="str">
        <f>AI16</f>
        <v>15th</v>
      </c>
      <c r="Z64" s="44"/>
      <c r="AA64" s="6"/>
      <c r="AB64" s="6"/>
      <c r="AC64" s="6"/>
      <c r="AD64" s="6"/>
    </row>
  </sheetData>
  <sheetProtection password="CBEF" sheet="1" objects="1" scenarios="1"/>
  <conditionalFormatting sqref="AH2:AH17">
    <cfRule type="cellIs" priority="168" dxfId="72" operator="equal" stopIfTrue="1">
      <formula>1</formula>
    </cfRule>
    <cfRule type="cellIs" priority="169" dxfId="71" operator="equal" stopIfTrue="1">
      <formula>2</formula>
    </cfRule>
    <cfRule type="cellIs" priority="170" dxfId="70" operator="equal" stopIfTrue="1">
      <formula>3</formula>
    </cfRule>
  </conditionalFormatting>
  <conditionalFormatting sqref="AI2:AI17">
    <cfRule type="cellIs" priority="171" dxfId="69" operator="equal" stopIfTrue="1">
      <formula>"First"</formula>
    </cfRule>
    <cfRule type="cellIs" priority="172" dxfId="68" operator="equal" stopIfTrue="1">
      <formula>"Second"</formula>
    </cfRule>
    <cfRule type="cellIs" priority="173" dxfId="63" operator="equal" stopIfTrue="1">
      <formula>"Third"</formula>
    </cfRule>
  </conditionalFormatting>
  <conditionalFormatting sqref="AK2">
    <cfRule type="cellIs" priority="174" dxfId="66" operator="equal" stopIfTrue="1">
      <formula>#REF!</formula>
    </cfRule>
  </conditionalFormatting>
  <conditionalFormatting sqref="AK3:AK17">
    <cfRule type="cellIs" priority="175" dxfId="65" operator="equal" stopIfTrue="1">
      <formula>"1st"</formula>
    </cfRule>
    <cfRule type="cellIs" priority="176" dxfId="63" operator="equal" stopIfTrue="1">
      <formula>"2nd"</formula>
    </cfRule>
    <cfRule type="cellIs" priority="177" dxfId="63" operator="equal" stopIfTrue="1">
      <formula>"3rd"</formula>
    </cfRule>
  </conditionalFormatting>
  <conditionalFormatting sqref="Y56">
    <cfRule type="cellIs" priority="134" dxfId="3" operator="equal" stopIfTrue="1">
      <formula>"Third"</formula>
    </cfRule>
    <cfRule type="cellIs" priority="135" dxfId="2" operator="equal" stopIfTrue="1">
      <formula>"Second"</formula>
    </cfRule>
    <cfRule type="cellIs" priority="136" dxfId="1" operator="equal" stopIfTrue="1">
      <formula>"First"</formula>
    </cfRule>
  </conditionalFormatting>
  <conditionalFormatting sqref="D28">
    <cfRule type="cellIs" priority="122" dxfId="3" operator="equal" stopIfTrue="1">
      <formula>"Third"</formula>
    </cfRule>
    <cfRule type="cellIs" priority="123" dxfId="2" operator="equal" stopIfTrue="1">
      <formula>"Second"</formula>
    </cfRule>
    <cfRule type="cellIs" priority="124" dxfId="1" operator="equal" stopIfTrue="1">
      <formula>"First"</formula>
    </cfRule>
  </conditionalFormatting>
  <conditionalFormatting sqref="C22:D25">
    <cfRule type="cellIs" priority="121" dxfId="0" operator="equal" stopIfTrue="1">
      <formula>0</formula>
    </cfRule>
  </conditionalFormatting>
  <conditionalFormatting sqref="N28">
    <cfRule type="cellIs" priority="54" dxfId="3" operator="equal" stopIfTrue="1">
      <formula>"Third"</formula>
    </cfRule>
    <cfRule type="cellIs" priority="55" dxfId="2" operator="equal" stopIfTrue="1">
      <formula>"Second"</formula>
    </cfRule>
    <cfRule type="cellIs" priority="56" dxfId="1" operator="equal" stopIfTrue="1">
      <formula>"First"</formula>
    </cfRule>
  </conditionalFormatting>
  <conditionalFormatting sqref="M22:N25">
    <cfRule type="cellIs" priority="53" dxfId="0" operator="equal" stopIfTrue="1">
      <formula>0</formula>
    </cfRule>
  </conditionalFormatting>
  <conditionalFormatting sqref="Y28">
    <cfRule type="cellIs" priority="50" dxfId="3" operator="equal" stopIfTrue="1">
      <formula>"Third"</formula>
    </cfRule>
    <cfRule type="cellIs" priority="51" dxfId="2" operator="equal" stopIfTrue="1">
      <formula>"Second"</formula>
    </cfRule>
    <cfRule type="cellIs" priority="52" dxfId="1" operator="equal" stopIfTrue="1">
      <formula>"First"</formula>
    </cfRule>
  </conditionalFormatting>
  <conditionalFormatting sqref="X22:Y25">
    <cfRule type="cellIs" priority="49" dxfId="0" operator="equal" stopIfTrue="1">
      <formula>0</formula>
    </cfRule>
  </conditionalFormatting>
  <conditionalFormatting sqref="D37">
    <cfRule type="cellIs" priority="46" dxfId="3" operator="equal" stopIfTrue="1">
      <formula>"Third"</formula>
    </cfRule>
    <cfRule type="cellIs" priority="47" dxfId="2" operator="equal" stopIfTrue="1">
      <formula>"Second"</formula>
    </cfRule>
    <cfRule type="cellIs" priority="48" dxfId="1" operator="equal" stopIfTrue="1">
      <formula>"First"</formula>
    </cfRule>
  </conditionalFormatting>
  <conditionalFormatting sqref="C31:D34">
    <cfRule type="cellIs" priority="45" dxfId="0" operator="equal" stopIfTrue="1">
      <formula>0</formula>
    </cfRule>
  </conditionalFormatting>
  <conditionalFormatting sqref="N37">
    <cfRule type="cellIs" priority="42" dxfId="3" operator="equal" stopIfTrue="1">
      <formula>"Third"</formula>
    </cfRule>
    <cfRule type="cellIs" priority="43" dxfId="2" operator="equal" stopIfTrue="1">
      <formula>"Second"</formula>
    </cfRule>
    <cfRule type="cellIs" priority="44" dxfId="1" operator="equal" stopIfTrue="1">
      <formula>"First"</formula>
    </cfRule>
  </conditionalFormatting>
  <conditionalFormatting sqref="M31:N34">
    <cfRule type="cellIs" priority="41" dxfId="0" operator="equal" stopIfTrue="1">
      <formula>0</formula>
    </cfRule>
  </conditionalFormatting>
  <conditionalFormatting sqref="Y37">
    <cfRule type="cellIs" priority="38" dxfId="3" operator="equal" stopIfTrue="1">
      <formula>"Third"</formula>
    </cfRule>
    <cfRule type="cellIs" priority="39" dxfId="2" operator="equal" stopIfTrue="1">
      <formula>"Second"</formula>
    </cfRule>
    <cfRule type="cellIs" priority="40" dxfId="1" operator="equal" stopIfTrue="1">
      <formula>"First"</formula>
    </cfRule>
  </conditionalFormatting>
  <conditionalFormatting sqref="X31:Y34">
    <cfRule type="cellIs" priority="37" dxfId="0" operator="equal" stopIfTrue="1">
      <formula>0</formula>
    </cfRule>
  </conditionalFormatting>
  <conditionalFormatting sqref="D46">
    <cfRule type="cellIs" priority="34" dxfId="3" operator="equal" stopIfTrue="1">
      <formula>"Third"</formula>
    </cfRule>
    <cfRule type="cellIs" priority="35" dxfId="2" operator="equal" stopIfTrue="1">
      <formula>"Second"</formula>
    </cfRule>
    <cfRule type="cellIs" priority="36" dxfId="1" operator="equal" stopIfTrue="1">
      <formula>"First"</formula>
    </cfRule>
  </conditionalFormatting>
  <conditionalFormatting sqref="C40:D43">
    <cfRule type="cellIs" priority="33" dxfId="0" operator="equal" stopIfTrue="1">
      <formula>0</formula>
    </cfRule>
  </conditionalFormatting>
  <conditionalFormatting sqref="N46">
    <cfRule type="cellIs" priority="30" dxfId="3" operator="equal" stopIfTrue="1">
      <formula>"Third"</formula>
    </cfRule>
    <cfRule type="cellIs" priority="31" dxfId="2" operator="equal" stopIfTrue="1">
      <formula>"Second"</formula>
    </cfRule>
    <cfRule type="cellIs" priority="32" dxfId="1" operator="equal" stopIfTrue="1">
      <formula>"First"</formula>
    </cfRule>
  </conditionalFormatting>
  <conditionalFormatting sqref="M40:N43">
    <cfRule type="cellIs" priority="29" dxfId="0" operator="equal" stopIfTrue="1">
      <formula>0</formula>
    </cfRule>
  </conditionalFormatting>
  <conditionalFormatting sqref="Y46">
    <cfRule type="cellIs" priority="26" dxfId="3" operator="equal" stopIfTrue="1">
      <formula>"Third"</formula>
    </cfRule>
    <cfRule type="cellIs" priority="27" dxfId="2" operator="equal" stopIfTrue="1">
      <formula>"Second"</formula>
    </cfRule>
    <cfRule type="cellIs" priority="28" dxfId="1" operator="equal" stopIfTrue="1">
      <formula>"First"</formula>
    </cfRule>
  </conditionalFormatting>
  <conditionalFormatting sqref="X40:Y43">
    <cfRule type="cellIs" priority="25" dxfId="0" operator="equal" stopIfTrue="1">
      <formula>0</formula>
    </cfRule>
  </conditionalFormatting>
  <conditionalFormatting sqref="D55">
    <cfRule type="cellIs" priority="22" dxfId="3" operator="equal" stopIfTrue="1">
      <formula>"Third"</formula>
    </cfRule>
    <cfRule type="cellIs" priority="23" dxfId="2" operator="equal" stopIfTrue="1">
      <formula>"Second"</formula>
    </cfRule>
    <cfRule type="cellIs" priority="24" dxfId="1" operator="equal" stopIfTrue="1">
      <formula>"First"</formula>
    </cfRule>
  </conditionalFormatting>
  <conditionalFormatting sqref="C49:D52">
    <cfRule type="cellIs" priority="21" dxfId="0" operator="equal" stopIfTrue="1">
      <formula>0</formula>
    </cfRule>
  </conditionalFormatting>
  <conditionalFormatting sqref="N55">
    <cfRule type="cellIs" priority="18" dxfId="3" operator="equal" stopIfTrue="1">
      <formula>"Third"</formula>
    </cfRule>
    <cfRule type="cellIs" priority="19" dxfId="2" operator="equal" stopIfTrue="1">
      <formula>"Second"</formula>
    </cfRule>
    <cfRule type="cellIs" priority="20" dxfId="1" operator="equal" stopIfTrue="1">
      <formula>"First"</formula>
    </cfRule>
  </conditionalFormatting>
  <conditionalFormatting sqref="M49:N52">
    <cfRule type="cellIs" priority="17" dxfId="0" operator="equal" stopIfTrue="1">
      <formula>0</formula>
    </cfRule>
  </conditionalFormatting>
  <conditionalFormatting sqref="Y55">
    <cfRule type="cellIs" priority="14" dxfId="3" operator="equal" stopIfTrue="1">
      <formula>"Third"</formula>
    </cfRule>
    <cfRule type="cellIs" priority="15" dxfId="2" operator="equal" stopIfTrue="1">
      <formula>"Second"</formula>
    </cfRule>
    <cfRule type="cellIs" priority="16" dxfId="1" operator="equal" stopIfTrue="1">
      <formula>"First"</formula>
    </cfRule>
  </conditionalFormatting>
  <conditionalFormatting sqref="X49:Y52">
    <cfRule type="cellIs" priority="13" dxfId="0" operator="equal" stopIfTrue="1">
      <formula>0</formula>
    </cfRule>
  </conditionalFormatting>
  <conditionalFormatting sqref="D64">
    <cfRule type="cellIs" priority="10" dxfId="3" operator="equal" stopIfTrue="1">
      <formula>"Third"</formula>
    </cfRule>
    <cfRule type="cellIs" priority="11" dxfId="2" operator="equal" stopIfTrue="1">
      <formula>"Second"</formula>
    </cfRule>
    <cfRule type="cellIs" priority="12" dxfId="1" operator="equal" stopIfTrue="1">
      <formula>"First"</formula>
    </cfRule>
  </conditionalFormatting>
  <conditionalFormatting sqref="C58:D61">
    <cfRule type="cellIs" priority="9" dxfId="0" operator="equal" stopIfTrue="1">
      <formula>0</formula>
    </cfRule>
  </conditionalFormatting>
  <conditionalFormatting sqref="N64">
    <cfRule type="cellIs" priority="6" dxfId="3" operator="equal" stopIfTrue="1">
      <formula>"Third"</formula>
    </cfRule>
    <cfRule type="cellIs" priority="7" dxfId="2" operator="equal" stopIfTrue="1">
      <formula>"Second"</formula>
    </cfRule>
    <cfRule type="cellIs" priority="8" dxfId="1" operator="equal" stopIfTrue="1">
      <formula>"First"</formula>
    </cfRule>
  </conditionalFormatting>
  <conditionalFormatting sqref="M58:N61">
    <cfRule type="cellIs" priority="5" dxfId="0" operator="equal" stopIfTrue="1">
      <formula>0</formula>
    </cfRule>
  </conditionalFormatting>
  <conditionalFormatting sqref="Y64">
    <cfRule type="cellIs" priority="2" dxfId="3" operator="equal" stopIfTrue="1">
      <formula>"Third"</formula>
    </cfRule>
    <cfRule type="cellIs" priority="3" dxfId="2" operator="equal" stopIfTrue="1">
      <formula>"Second"</formula>
    </cfRule>
    <cfRule type="cellIs" priority="4" dxfId="1" operator="equal" stopIfTrue="1">
      <formula>"First"</formula>
    </cfRule>
  </conditionalFormatting>
  <conditionalFormatting sqref="X58:Y61">
    <cfRule type="cellIs" priority="1" dxfId="0" operator="equal" stopIfTrue="1">
      <formula>0</formula>
    </cfRule>
  </conditionalFormatting>
  <printOptions horizontalCentered="1"/>
  <pageMargins left="0.15748031496062992" right="0.15748031496062992" top="0.3937007874015748" bottom="0.3937007874015748" header="0" footer="0"/>
  <pageSetup fitToHeight="1" fitToWidth="1" horizontalDpi="600" verticalDpi="600" orientation="landscape" paperSize="9" scale="82" r:id="rId1"/>
  <headerFooter alignWithMargins="0">
    <oddHeader>&amp;C&amp;"Arial,Bold"&amp;14BSGA TEAM TRIO REGIONAL FINAL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2013SGTeamTrio</dc:title>
  <dc:subject/>
  <dc:creator>Chris Hopes</dc:creator>
  <cp:keywords/>
  <dc:description/>
  <cp:lastModifiedBy> Isaac Howard Todd</cp:lastModifiedBy>
  <cp:lastPrinted>2012-11-04T00:48:07Z</cp:lastPrinted>
  <dcterms:created xsi:type="dcterms:W3CDTF">2001-05-04T18:55:58Z</dcterms:created>
  <dcterms:modified xsi:type="dcterms:W3CDTF">2012-11-06T17:08:28Z</dcterms:modified>
  <cp:category/>
  <cp:version/>
  <cp:contentType/>
  <cp:contentStatus/>
</cp:coreProperties>
</file>