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345" windowHeight="4455" tabRatio="552"/>
  </bookViews>
  <sheets>
    <sheet name="Entries" sheetId="1" r:id="rId1"/>
    <sheet name="Payment" sheetId="2" r:id="rId2"/>
    <sheet name="Instructions" sheetId="6" r:id="rId3"/>
    <sheet name="Information" sheetId="7" r:id="rId4"/>
    <sheet name="Schools" sheetId="4" state="hidden" r:id="rId5"/>
    <sheet name="Lists" sheetId="3" r:id="rId6"/>
  </sheets>
  <definedNames>
    <definedName name="Ages">Lists!$K$2:$K$80</definedName>
    <definedName name="B6x4">Lists!$Q$30:$Q$31</definedName>
    <definedName name="B6x6">Lists!$Q$32:$Q$33</definedName>
    <definedName name="Beds">Lists!$Q$22:$Q$25</definedName>
    <definedName name="Classes" localSheetId="4">Schools!#REF!</definedName>
    <definedName name="Classes">Lists!#REF!</definedName>
    <definedName name="Clubnames">Schools!$A$2:$A$90</definedName>
    <definedName name="Clubs" localSheetId="4">Schools!$A$4:$A$27</definedName>
    <definedName name="Clubs">Lists!#REF!</definedName>
    <definedName name="ElBed">Lists!$Q$23:$Q$25</definedName>
    <definedName name="Gender" localSheetId="4">Schools!#REF!</definedName>
    <definedName name="Gender">Lists!$N$14:$N$15</definedName>
    <definedName name="Grade" localSheetId="4">Schools!#REF!</definedName>
    <definedName name="Grade">Lists!$D$1:$H$1</definedName>
    <definedName name="GradeAges">Lists!$A$1:$AF$70</definedName>
    <definedName name="Half" localSheetId="4">Schools!#REF!</definedName>
    <definedName name="Half">Lists!$N$25:$N$26</definedName>
    <definedName name="Individual">Lists!$Q$29:$Q$30</definedName>
    <definedName name="Jobs" localSheetId="4">Schools!#REF!</definedName>
    <definedName name="Jobs">Lists!$O$5:$O$15</definedName>
    <definedName name="Judges" localSheetId="4">Schools!#REF!</definedName>
    <definedName name="Judges">Lists!$O$20:$O$26</definedName>
    <definedName name="NovBed">Lists!$Q$20:$Q$21</definedName>
    <definedName name="_xlnm.Print_Area" localSheetId="0">Entries!$A$2:$J$57</definedName>
    <definedName name="_xlnm.Print_Area" localSheetId="3">Information!$A$1:$K$88</definedName>
    <definedName name="_xlnm.Print_Area" localSheetId="2">Instructions!$A$1:$B$18</definedName>
    <definedName name="_xlnm.Print_Area" localSheetId="5">Lists!$A$1:$P$80</definedName>
    <definedName name="_xlnm.Print_Area" localSheetId="1">Payment!$A$1:$F$45</definedName>
    <definedName name="SchoolAgeGroup">Lists!$Q$5:$Q$7</definedName>
    <definedName name="SchoolClass">Lists!$Q$14:$Q$21</definedName>
    <definedName name="SchoolYear">Lists!$V$5:$V$19</definedName>
    <definedName name="Teams" localSheetId="4">Schools!#REF!</definedName>
    <definedName name="Teams">Lists!$N$5:$N$9</definedName>
    <definedName name="When" localSheetId="4">Schools!#REF!</definedName>
    <definedName name="When">Lists!$N$20:$N$22</definedName>
  </definedNames>
  <calcPr calcId="145621"/>
</workbook>
</file>

<file path=xl/calcChain.xml><?xml version="1.0" encoding="utf-8"?>
<calcChain xmlns="http://schemas.openxmlformats.org/spreadsheetml/2006/main">
  <c r="L77" i="1" l="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37" i="1"/>
  <c r="L36" i="1"/>
  <c r="L35" i="1"/>
  <c r="L34" i="1"/>
  <c r="L33" i="1"/>
  <c r="L32" i="1"/>
  <c r="L31" i="1"/>
  <c r="L30" i="1"/>
  <c r="L27" i="1"/>
  <c r="L26" i="1"/>
  <c r="L25" i="1"/>
  <c r="L24" i="1"/>
  <c r="L23" i="1"/>
  <c r="L22" i="1"/>
  <c r="L21" i="1"/>
  <c r="L18" i="1"/>
  <c r="L17" i="1"/>
  <c r="L14" i="1"/>
  <c r="L13" i="1"/>
  <c r="L12" i="1"/>
  <c r="H6" i="2"/>
  <c r="H51" i="1"/>
  <c r="H75" i="1"/>
  <c r="H64" i="1"/>
  <c r="H62" i="1"/>
  <c r="H35" i="1"/>
  <c r="H18" i="1"/>
  <c r="H58" i="1"/>
  <c r="H50" i="1"/>
  <c r="H48" i="1"/>
  <c r="H34" i="1"/>
  <c r="H24" i="1"/>
  <c r="H17" i="1"/>
  <c r="H33" i="1"/>
  <c r="H14" i="1"/>
  <c r="H55" i="1"/>
  <c r="H76" i="1"/>
  <c r="H74" i="1"/>
  <c r="H72" i="1"/>
  <c r="H23" i="1"/>
  <c r="H26" i="1"/>
  <c r="H77" i="1"/>
  <c r="H68" i="1"/>
  <c r="H70" i="1"/>
  <c r="H56" i="1"/>
  <c r="H32" i="1"/>
  <c r="H22" i="1"/>
  <c r="H13" i="1"/>
  <c r="H31" i="1"/>
  <c r="H12" i="1"/>
  <c r="H49" i="1"/>
  <c r="H69" i="1"/>
  <c r="H60" i="1"/>
  <c r="H73" i="1"/>
  <c r="H54" i="1"/>
  <c r="H21" i="1"/>
  <c r="H63" i="1"/>
  <c r="H61" i="1"/>
  <c r="H52" i="1"/>
  <c r="H65" i="1"/>
  <c r="H71" i="1"/>
  <c r="H30" i="1"/>
  <c r="H27" i="1"/>
  <c r="H36" i="1"/>
  <c r="H53" i="1"/>
  <c r="H59" i="1"/>
  <c r="H57" i="1"/>
  <c r="H37" i="1"/>
  <c r="H25" i="1"/>
  <c r="H67" i="1"/>
  <c r="H66" i="1"/>
  <c r="C6" i="2" l="1"/>
  <c r="E6" i="2" s="1"/>
  <c r="A2" i="2" l="1"/>
  <c r="B2" i="2"/>
  <c r="D2" i="2"/>
  <c r="E2" i="2"/>
  <c r="A3" i="2"/>
  <c r="B3" i="2"/>
  <c r="D3" i="2"/>
  <c r="E3" i="2"/>
  <c r="C5" i="2"/>
  <c r="E5" i="2" s="1"/>
  <c r="A3" i="1"/>
  <c r="A16" i="1"/>
  <c r="E16" i="1"/>
  <c r="H16" i="1"/>
  <c r="A20" i="1"/>
  <c r="E20" i="1"/>
  <c r="H20" i="1"/>
  <c r="A29" i="1"/>
  <c r="E29" i="1"/>
  <c r="H29" i="1"/>
  <c r="A39" i="1"/>
  <c r="E39" i="1"/>
  <c r="H39" i="1"/>
  <c r="A41" i="1"/>
  <c r="E41" i="1"/>
  <c r="H41" i="1"/>
  <c r="A43" i="1"/>
  <c r="E43" i="1"/>
  <c r="H43" i="1"/>
  <c r="A45" i="1"/>
  <c r="E45" i="1"/>
  <c r="H45" i="1"/>
  <c r="A47" i="1"/>
  <c r="E47" i="1"/>
  <c r="H47" i="1"/>
  <c r="A57" i="1"/>
  <c r="A58" i="1"/>
  <c r="A59" i="1"/>
  <c r="A60" i="1"/>
  <c r="A61" i="1" s="1"/>
  <c r="A62" i="1" s="1"/>
  <c r="A63" i="1" s="1"/>
  <c r="A64" i="1" s="1"/>
  <c r="A65" i="1" s="1"/>
  <c r="A66" i="1" s="1"/>
  <c r="A67" i="1" s="1"/>
  <c r="A68" i="1"/>
  <c r="A69" i="1" s="1"/>
  <c r="A70" i="1" s="1"/>
  <c r="A71" i="1" s="1"/>
  <c r="A72" i="1" s="1"/>
  <c r="A73" i="1" s="1"/>
  <c r="A74" i="1" s="1"/>
  <c r="A75" i="1"/>
  <c r="A76" i="1"/>
  <c r="A77" i="1" s="1"/>
  <c r="K34" i="1"/>
  <c r="K36" i="1"/>
  <c r="K24" i="1"/>
  <c r="K35" i="1"/>
  <c r="K13" i="1"/>
  <c r="K49" i="1"/>
  <c r="K55" i="1"/>
  <c r="K54" i="1"/>
  <c r="K71" i="1"/>
  <c r="K74" i="1"/>
  <c r="K18" i="1"/>
  <c r="K69" i="1"/>
  <c r="K56" i="1"/>
  <c r="K25" i="1"/>
  <c r="K64" i="1"/>
  <c r="M64" i="1" s="1"/>
  <c r="K52" i="1"/>
  <c r="K72" i="1"/>
  <c r="K50" i="1"/>
  <c r="K59" i="1"/>
  <c r="K63" i="1"/>
  <c r="K73" i="1"/>
  <c r="M18" i="1"/>
  <c r="M50" i="1"/>
  <c r="M36" i="1"/>
  <c r="M54" i="1"/>
  <c r="M72" i="1"/>
  <c r="K65" i="1"/>
  <c r="K12" i="1"/>
  <c r="M12" i="1" s="1"/>
  <c r="K48" i="1"/>
  <c r="M48" i="1" s="1"/>
  <c r="M65" i="1"/>
  <c r="K58" i="1"/>
  <c r="M58" i="1" s="1"/>
  <c r="K22" i="1"/>
  <c r="K60" i="1"/>
  <c r="K23" i="1"/>
  <c r="K37" i="1"/>
  <c r="K70" i="1"/>
  <c r="K33" i="1"/>
  <c r="K31" i="1"/>
  <c r="K26" i="1"/>
  <c r="M26" i="1" s="1"/>
  <c r="K75" i="1"/>
  <c r="K17" i="1"/>
  <c r="K76" i="1"/>
  <c r="M31" i="1"/>
  <c r="M34" i="1"/>
  <c r="K32" i="1"/>
  <c r="M32" i="1" s="1"/>
  <c r="K27" i="1"/>
  <c r="M59" i="1"/>
  <c r="M22" i="1"/>
  <c r="K61" i="1"/>
  <c r="M61" i="1" s="1"/>
  <c r="M17" i="1"/>
  <c r="K77" i="1"/>
  <c r="K14" i="1"/>
  <c r="K30" i="1"/>
  <c r="M30" i="1" s="1"/>
  <c r="M75" i="1"/>
  <c r="K62" i="1"/>
  <c r="M62" i="1" s="1"/>
  <c r="M76" i="1"/>
  <c r="K67" i="1"/>
  <c r="K66" i="1"/>
  <c r="M66" i="1" s="1"/>
  <c r="M77" i="1"/>
  <c r="M60" i="1"/>
  <c r="K51" i="1"/>
  <c r="K57" i="1"/>
  <c r="M57" i="1" s="1"/>
  <c r="K68" i="1"/>
  <c r="M27" i="1"/>
  <c r="K21" i="1"/>
  <c r="M24" i="1"/>
  <c r="M71" i="1"/>
  <c r="K53" i="1"/>
  <c r="M37" i="1"/>
  <c r="M33" i="1"/>
  <c r="F6" i="2" l="1"/>
  <c r="M53" i="1"/>
  <c r="M52" i="1"/>
  <c r="M56" i="1"/>
  <c r="M51" i="1"/>
  <c r="M68" i="1"/>
  <c r="M55" i="1"/>
  <c r="M14" i="1"/>
  <c r="M73" i="1"/>
  <c r="M69" i="1"/>
  <c r="M67" i="1"/>
  <c r="M49" i="1"/>
  <c r="M74" i="1"/>
  <c r="M13" i="1"/>
  <c r="M63" i="1"/>
  <c r="M35" i="1"/>
  <c r="M21" i="1"/>
  <c r="M70" i="1"/>
  <c r="M23" i="1"/>
  <c r="M25" i="1"/>
</calcChain>
</file>

<file path=xl/comments1.xml><?xml version="1.0" encoding="utf-8"?>
<comments xmlns="http://schemas.openxmlformats.org/spreadsheetml/2006/main">
  <authors>
    <author>Chris Edwards</author>
    <author>Chris</author>
  </authors>
  <commentList>
    <comment ref="C1" authorId="0">
      <text>
        <r>
          <rPr>
            <b/>
            <sz val="8"/>
            <color indexed="18"/>
            <rFont val="Tahoma"/>
            <family val="2"/>
          </rPr>
          <t>If you're not sure what to do, click on the 'Instructions' worksheet
 (one of the tabs at the bottom of the screen).
There are also hints on some fields - look for the red triangles.
If your school contact details are incomplete or wrong, you can fix them in the 'Schools' worksheet.</t>
        </r>
      </text>
    </comment>
    <comment ref="I3" authorId="0">
      <text>
        <r>
          <rPr>
            <b/>
            <sz val="8"/>
            <color indexed="81"/>
            <rFont val="Tahoma"/>
          </rPr>
          <t>Changing the year here will recalculate the age groups automatically</t>
        </r>
      </text>
    </comment>
    <comment ref="C5" authorId="1">
      <text>
        <r>
          <rPr>
            <b/>
            <sz val="8"/>
            <color indexed="81"/>
            <rFont val="Tahoma"/>
          </rPr>
          <t>Please enter your school's details</t>
        </r>
      </text>
    </comment>
    <comment ref="C6" authorId="1">
      <text>
        <r>
          <rPr>
            <b/>
            <sz val="8"/>
            <color indexed="81"/>
            <rFont val="Tahoma"/>
          </rPr>
          <t>Please provide name and contact details for a school representative.  This may be the same as the coach.</t>
        </r>
      </text>
    </comment>
    <comment ref="G6" authorId="1">
      <text>
        <r>
          <rPr>
            <b/>
            <sz val="8"/>
            <color indexed="81"/>
            <rFont val="Tahoma"/>
          </rPr>
          <t>Every school must be affiliated to BSGA before entries can be accepted.  Individuals may affiliate directly.</t>
        </r>
      </text>
    </comment>
    <comment ref="G8" authorId="1">
      <text>
        <r>
          <rPr>
            <b/>
            <sz val="8"/>
            <color indexed="81"/>
            <rFont val="Tahoma"/>
          </rPr>
          <t>Please provide at least one email address as this will be our primary means of contact concerning this competition. Separate multiple emails with semi-colons</t>
        </r>
      </text>
    </comment>
    <comment ref="C9" authorId="1">
      <text>
        <r>
          <rPr>
            <b/>
            <sz val="8"/>
            <color indexed="81"/>
            <rFont val="Tahoma"/>
          </rPr>
          <t>Please provide name and contact details for a school representative.  This may be the same as the coach.</t>
        </r>
      </text>
    </comment>
    <comment ref="E11" authorId="0">
      <text>
        <r>
          <rPr>
            <b/>
            <sz val="8"/>
            <color indexed="81"/>
            <rFont val="Tahoma"/>
          </rPr>
          <t>Please enter dates as DD/MM/YYYY 
e.g. 3/11/1996
Using other formats such as 1.12.1992 or 1st Jan 1998 will not usually work! 
If you don't know the date of birth, use 1/1/nnnn to produce the correct academic year group in the 'Official Use' column L to the right.</t>
        </r>
      </text>
    </comment>
    <comment ref="G11" authorId="1">
      <text>
        <r>
          <rPr>
            <b/>
            <sz val="8"/>
            <color indexed="81"/>
            <rFont val="Tahoma"/>
          </rPr>
          <t xml:space="preserve">Novices have not competed at grade F / NDP2 or above and have a tariff limit of 1.5.  
Intermediate have not competed at Grade E / NDP 5 or above and have a tariff limit of 4.5
Disabilities:
category 1 = Learning 
category 2 = Physical / sensory
</t>
        </r>
      </text>
    </comment>
    <comment ref="H11" authorId="0">
      <text>
        <r>
          <rPr>
            <b/>
            <sz val="8"/>
            <color indexed="81"/>
            <rFont val="Tahoma"/>
          </rPr>
          <t xml:space="preserve">The age group is calculated from the date of birth.  It is based on the age in the academic year.  Usually this is:
Under 11  = Year 6 and below
Under 14  = Years 7, 8 and 9
Under 19  = Years 10, 11, 12, 13 and 14 </t>
        </r>
      </text>
    </comment>
    <comment ref="I11" authorId="0">
      <text>
        <r>
          <rPr>
            <b/>
            <sz val="8"/>
            <color indexed="81"/>
            <rFont val="Tahoma"/>
          </rPr>
          <t>Teams can be 3 or 4 from the same grade, age &amp; gender.  Use A for the 1st team in a class, B for the 2nd etc.</t>
        </r>
      </text>
    </comment>
    <comment ref="J11" authorId="1">
      <text>
        <r>
          <rPr>
            <b/>
            <sz val="8"/>
            <color indexed="81"/>
            <rFont val="Tahoma"/>
            <family val="2"/>
          </rPr>
          <t>Pick YES if this person is an individual competitor.
Leave it blank if they are ONLY a member of a team.</t>
        </r>
      </text>
    </comment>
    <comment ref="A15" authorId="1">
      <text>
        <r>
          <rPr>
            <b/>
            <sz val="8"/>
            <color indexed="81"/>
            <rFont val="Tahoma"/>
          </rPr>
          <t>You must supply at least one official if your school enters more than 3 pupils</t>
        </r>
      </text>
    </comment>
    <comment ref="H15" authorId="1">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19" authorId="1">
      <text>
        <r>
          <rPr>
            <b/>
            <sz val="8"/>
            <color indexed="81"/>
            <rFont val="Tahoma"/>
          </rPr>
          <t>You must provide at least one judge if your school enters more than 5 pupils</t>
        </r>
      </text>
    </comment>
    <comment ref="E19" authorId="0">
      <text>
        <r>
          <rPr>
            <b/>
            <sz val="8"/>
            <color indexed="81"/>
            <rFont val="Tahoma"/>
          </rPr>
          <t>Pick the judge qualification level from the list.  Use 'novice' for anyone who has not yet passed a judging course.</t>
        </r>
      </text>
    </comment>
    <comment ref="H19" authorId="0">
      <text>
        <r>
          <rPr>
            <b/>
            <sz val="8"/>
            <color indexed="81"/>
            <rFont val="Tahoma"/>
          </rPr>
          <t>If your judge / official can only do half a day, choose morning / afternoon from here and provide a second judge / official for the other half day.</t>
        </r>
      </text>
    </comment>
    <comment ref="A38" authorId="1">
      <text>
        <r>
          <rPr>
            <b/>
            <sz val="8"/>
            <color indexed="81"/>
            <rFont val="Tahoma"/>
          </rPr>
          <t>Extra officials and judges are always needed!  Please provide names and qualifications of anyone who is willing to help</t>
        </r>
        <r>
          <rPr>
            <sz val="8"/>
            <color indexed="81"/>
            <rFont val="Tahoma"/>
          </rPr>
          <t xml:space="preserve">
</t>
        </r>
      </text>
    </comment>
    <comment ref="E38" authorId="0">
      <text>
        <r>
          <rPr>
            <b/>
            <sz val="8"/>
            <color indexed="81"/>
            <rFont val="Tahoma"/>
          </rPr>
          <t>Pick the judge qualification level from the list.  Use 'novice' for anyone who has not yet passed a judging course.</t>
        </r>
      </text>
    </comment>
    <comment ref="H38"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40" authorId="0">
      <text>
        <r>
          <rPr>
            <b/>
            <sz val="8"/>
            <color indexed="81"/>
            <rFont val="Tahoma"/>
          </rPr>
          <t>Pick the judge qualification level from the list.  Use 'novice' for anyone who has not yet passed a judging course.</t>
        </r>
      </text>
    </comment>
    <comment ref="H40"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42" authorId="0">
      <text>
        <r>
          <rPr>
            <b/>
            <sz val="8"/>
            <color indexed="81"/>
            <rFont val="Tahoma"/>
          </rPr>
          <t>Pick the judge qualification level from the list.  Use 'novice' for anyone who has not yet passed a judging course.</t>
        </r>
      </text>
    </comment>
    <comment ref="H42" authorId="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List>
</comments>
</file>

<file path=xl/sharedStrings.xml><?xml version="1.0" encoding="utf-8"?>
<sst xmlns="http://schemas.openxmlformats.org/spreadsheetml/2006/main" count="1166" uniqueCount="260">
  <si>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</si>
  <si>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</si>
  <si>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</si>
  <si>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</si>
  <si>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</si>
  <si>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</si>
  <si>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</si>
  <si>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</si>
  <si>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</si>
  <si>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</si>
  <si>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</si>
  <si>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</si>
  <si>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</si>
  <si>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</si>
  <si>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</si>
  <si>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</si>
  <si>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</si>
  <si>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</si>
  <si>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</si>
  <si>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</si>
  <si>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</si>
  <si>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</si>
  <si>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</si>
  <si>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</si>
  <si>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</si>
  <si>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</si>
  <si>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</si>
  <si>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</si>
  <si>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</si>
  <si>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</si>
  <si>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</si>
  <si>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</si>
  <si>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</si>
  <si>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</si>
  <si>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</si>
  <si>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</si>
  <si>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</si>
  <si>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</si>
  <si>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</si>
  <si>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</si>
  <si>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</si>
  <si>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</si>
  <si>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</si>
  <si>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</si>
  <si>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</si>
  <si>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</si>
  <si>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</si>
  <si>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</si>
  <si>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</si>
  <si>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</si>
  <si>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</si>
  <si>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U11</t>
  </si>
  <si>
    <t>U13</t>
  </si>
  <si>
    <t>U15</t>
  </si>
  <si>
    <t>Print off a hard copy of sheet 1 (Entries) and sheet 2 (Payment) to send to the organiser</t>
  </si>
  <si>
    <t>If they cannot do a full day, pick morning/afternoon and put the second official’s name in.</t>
  </si>
  <si>
    <t>Pick the official’s job from the list</t>
  </si>
  <si>
    <t>If the competitor is in a team, pick 'A' in the team column.  If you have more than one team in the same class, use B, C etc.</t>
  </si>
  <si>
    <t>Marshall W</t>
  </si>
  <si>
    <t>Marshall C</t>
  </si>
  <si>
    <t>#</t>
  </si>
  <si>
    <t>H</t>
  </si>
  <si>
    <t>Judge:</t>
  </si>
  <si>
    <t>Official:</t>
  </si>
  <si>
    <t>Age Group</t>
  </si>
  <si>
    <t>Age at this year's birthday</t>
  </si>
  <si>
    <t>-</t>
  </si>
  <si>
    <t>I</t>
  </si>
  <si>
    <t>BSGA</t>
  </si>
  <si>
    <t>Schools Age Group</t>
  </si>
  <si>
    <t>U19</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</si>
  <si>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</si>
  <si>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</si>
  <si>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</si>
  <si>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</si>
  <si>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</si>
  <si>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</si>
  <si>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</si>
  <si>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</si>
  <si>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</si>
  <si>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</si>
  <si>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</si>
  <si>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</si>
  <si>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</si>
  <si>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</si>
  <si>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</si>
  <si>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</si>
  <si>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</si>
  <si>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</si>
  <si>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</si>
  <si>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</si>
  <si>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</si>
  <si>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</si>
  <si>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Should the nominated coach fail to attend, a suitably-qualified substitute may be asked to offer his or her services.</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</si>
  <si>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</si>
  <si>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</si>
  <si>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</si>
  <si>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</si>
  <si>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</si>
  <si>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</si>
  <si>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</si>
  <si>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</si>
  <si>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</si>
  <si>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</si>
  <si>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How to complete the Competition Entry Form</t>
  </si>
  <si>
    <t>Fill in any judges / officials names.  The ones at positions 4 and 7 in the list are mandatory.</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</si>
  <si>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</si>
  <si>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</si>
  <si>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</si>
  <si>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</si>
  <si>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Under 11</t>
  </si>
  <si>
    <t>6 and below</t>
  </si>
  <si>
    <t>Under 19</t>
  </si>
  <si>
    <t>Compulsory Routine</t>
  </si>
  <si>
    <t>Elite Level</t>
  </si>
  <si>
    <t>Novice Level</t>
  </si>
  <si>
    <t>Full Twist Jump</t>
  </si>
  <si>
    <t>Straddle Jump</t>
  </si>
  <si>
    <t>Seat Drop</t>
  </si>
  <si>
    <t>Half Twist to Seat</t>
  </si>
  <si>
    <t>Half Twist to Feet</t>
  </si>
  <si>
    <t>Pike Jump</t>
  </si>
  <si>
    <t>Back Drop</t>
  </si>
  <si>
    <t>Tuck Jump</t>
  </si>
  <si>
    <t>Half Twist Jump</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</si>
  <si>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</si>
  <si>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</si>
  <si>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</si>
  <si>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</si>
  <si>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</si>
  <si>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Entries must be approved by the head teacher (or LEA official if home educated)</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</si>
  <si>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</si>
  <si>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</si>
  <si>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</si>
  <si>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</si>
  <si>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</si>
  <si>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Please submit your entry forms by email if at all possible.  We can then process your entries automatically, which keeps our workload down and avoids typing mistakes.  If you experience any difficulties with the form, please contact the organisers for advice.</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</si>
  <si>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 are submitting a direct entry and your school is not affiliated (e.g. home educated, or there are very few entrants from a school).</t>
  </si>
  <si>
    <t>Back Somersault (T)</t>
  </si>
  <si>
    <t>Front Somersault (T)</t>
  </si>
  <si>
    <t>Feel free to contact me if you have any questions and we shall attempt to respond as quickly as possible.  Email is the preferred medium.</t>
  </si>
  <si>
    <t>Equipment</t>
  </si>
  <si>
    <t>Important Notes</t>
  </si>
  <si>
    <t xml:space="preserve">Training Eqpt : </t>
  </si>
  <si>
    <t>Ind</t>
  </si>
  <si>
    <t>Yes</t>
  </si>
  <si>
    <t>In the Entries worksheet, fill in the name address and contact details for your school.</t>
  </si>
  <si>
    <t>Individual Entrants :</t>
  </si>
  <si>
    <t>Total:</t>
  </si>
  <si>
    <t>Teams (PLEASE CHECK!!!):</t>
  </si>
  <si>
    <t>Please mark any Individual Competitors by selecting 'Yes'  the 'Ind' column.  
This applies whether they are members of a team or not.  
Leave this field blank if they are only competing as a team member.
(Individual and Team competitions are separate at Zonals)
If you fail to do this, they will not be entered correctly into the scoring system!!</t>
  </si>
  <si>
    <t>Teams consist of a minimum 3 performers and a maximum of 4 performers. Team members must be same in the same age group, of the same gender and entered in the same level.</t>
  </si>
  <si>
    <t>Schools</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</si>
  <si>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(http://www.bsga.org/).</t>
  </si>
  <si>
    <t>OR</t>
  </si>
  <si>
    <t>Full Twist</t>
  </si>
  <si>
    <t>Complete all additional fields in the top section of the form.
You MUST provide a valid BSGA or WSGA number for this academic year.</t>
  </si>
  <si>
    <t>U14</t>
  </si>
  <si>
    <t>Inter</t>
  </si>
  <si>
    <t>Individual Entrants</t>
  </si>
  <si>
    <t>Under 14</t>
  </si>
  <si>
    <t xml:space="preserve">Elite Level </t>
  </si>
  <si>
    <t>Disability Novice</t>
  </si>
  <si>
    <t>Disability Elite</t>
  </si>
  <si>
    <t>Back SS (S)</t>
  </si>
  <si>
    <t>Back SS to Seat (T)</t>
  </si>
  <si>
    <t>Barani (T)</t>
  </si>
  <si>
    <t>Front SS (P)</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</si>
  <si>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</si>
  <si>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</si>
  <si>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</si>
  <si>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</si>
  <si>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Qualification for Final Schools Competition</t>
  </si>
  <si>
    <t>Top 3 Individuals &amp;  2 Teams from the Zonal Schools Competition</t>
  </si>
  <si>
    <t>6mm only</t>
  </si>
  <si>
    <t>6mm, 6x4mm, 4mm</t>
  </si>
  <si>
    <t>6mm, 6x4mm</t>
  </si>
  <si>
    <t>Competition Entry Form 2017/18</t>
  </si>
  <si>
    <t>If you get stuck with any aspect of this form, please email the organiser or support@tscore.co.uk</t>
  </si>
  <si>
    <t>Under 13</t>
  </si>
  <si>
    <t>Under 15</t>
  </si>
  <si>
    <t>Have competed at or above 
Grade G/ NDP1</t>
  </si>
  <si>
    <t>Have not competed at 
Grade G/ NDP1</t>
  </si>
  <si>
    <t>Disability Novice Level Cat 1</t>
  </si>
  <si>
    <t>Disability Elite Level Cat 1</t>
  </si>
  <si>
    <t>Disability Novice Level Cat 2</t>
  </si>
  <si>
    <t>Disability Elite Level Cat 2</t>
  </si>
  <si>
    <t>Maximum Tariff - Please see the official rules for full details!</t>
  </si>
  <si>
    <t>Elite Event is 8.0, Intermediate is 4.5  and Novice Event is 1.5.  
In the Novice and Intermediate grades, no single move may exceed a tariff of 0.6 
In the Novice level voluntary routine , no more than 3 skills having 360 degrees of somersault rotation are allowed.
In the Novice level voluntary routine, skills having more than 360 degrees of somersault rotation are not permitted.</t>
  </si>
  <si>
    <t>DisE1</t>
  </si>
  <si>
    <t>DisN1</t>
  </si>
  <si>
    <t>DisE2</t>
  </si>
  <si>
    <t>DisN2</t>
  </si>
  <si>
    <t>Northern Ireland Schools Trampoline Competition Entry Form</t>
  </si>
  <si>
    <t>Stuart Harper</t>
  </si>
  <si>
    <t>kestreltc@live.co.uk</t>
  </si>
  <si>
    <t xml:space="preserve">Job </t>
  </si>
  <si>
    <t>Age as per 1 Sept</t>
  </si>
  <si>
    <t xml:space="preserve">Note - Novices have U11, U13, U15 and U19 
             Others have U11, U14, U19 </t>
  </si>
  <si>
    <t>Northern Ireland  Schools Trampolining</t>
  </si>
  <si>
    <t>NATIONAL SCHOOL FINALS</t>
  </si>
  <si>
    <t>The closing date for entries is Friday 2nd March 2018</t>
  </si>
  <si>
    <t>PLEASE MAKE CHEQUES PAYABLE TO NORTHERN IRELAND SCHOOLS TRAMPOLINE</t>
  </si>
  <si>
    <t xml:space="preserve">at  £25.00  = </t>
  </si>
  <si>
    <t xml:space="preserve">at  £20.00  = </t>
  </si>
  <si>
    <t>ALL ENTRIES ARE £20.00 PER INDIVIDUAL  OR £25 FOR TEAMS (BACS AVAILABLE UPON REQUEST)</t>
  </si>
  <si>
    <t xml:space="preserve">Email the completed form back to the organisers  by the closing date of 2nd MARCH 2018
</t>
  </si>
  <si>
    <t>Competitors  will be given the choice of 6x6mm, 6x4mm or 4mm Trampolines where available.</t>
  </si>
  <si>
    <t>Saturday 24th  March 2018</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</si>
  <si>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</si>
  <si>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</si>
  <si>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</si>
  <si>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</si>
  <si>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</si>
  <si>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</si>
  <si>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</si>
  <si>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</si>
  <si>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</si>
  <si>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</si>
  <si>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</si>
  <si>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</si>
  <si>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</si>
  <si>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</si>
  <si>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</si>
  <si>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</si>
  <si>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</si>
  <si>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</si>
  <si>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</si>
  <si>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</si>
  <si>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</si>
  <si>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</si>
  <si>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</si>
  <si>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</si>
  <si>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</si>
  <si>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</si>
  <si>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</si>
  <si>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</si>
  <si>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</si>
  <si>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</si>
  <si>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</si>
  <si>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</si>
  <si>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</si>
  <si>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 xml:space="preserve">2 Elm Drive </t>
  </si>
  <si>
    <t>BT234HF</t>
  </si>
  <si>
    <t xml:space="preserve">Newtownards </t>
  </si>
  <si>
    <t>NOT REQUIRED FOR THE FINAL</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</si>
  <si>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</si>
  <si>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</si>
  <si>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Your region / zone may be coordinating officials, but please provide names if you can.</t>
  </si>
  <si>
    <t>The correct payment should already be calculated – just sign the bottom of the sheet and post it off with your cheque to arrive no later than 14th March 2018</t>
  </si>
  <si>
    <t>For the latest information on the 2017-18 Finals go to  
https://www.bsga.org/events-rules/national-events/national-trampoline-finals-2018/</t>
  </si>
  <si>
    <t>Please find enclosed an entry pack for this year’s competition. Please feel free to make copies and pass them on to whoever else who has qualified to enter the competition.</t>
  </si>
  <si>
    <t>Performers compete in one of the 'Novice', 'Intermedite', 'Elite', 'Disabilities Novice' or 'Disabilities Elite' grades.  Novices are defined as those who have not previously competed at or above British Gymnastics Grade G / NDP 1. 
Anyone who has  competed at or above grade G / NDP 1  must enter as Intermediate or Elite.
Anyone who has competed at or above British Gymnastics Grade C / NDP 6 level, must enter as an Elite grade performer.</t>
  </si>
  <si>
    <t xml:space="preserve">Have competed at or above 
Grade C/ NDP 6 </t>
  </si>
  <si>
    <t>https://www.bsga.org/wp-content/uploads/2013/08/BSGARulesTramp2017-18.pdf</t>
  </si>
  <si>
    <t>Enter the names of the competitors, Year group, gender (M or F) and grade (Novice/Intermeiate/Elite/Disability grade).
The age group should be worked out automatically for you, based on the year group of the competitor.</t>
  </si>
  <si>
    <t>Please keep it in Excel format, NOT pdf or numbers!</t>
  </si>
  <si>
    <t>Email this Excel file to:     kestreltc@live.co.uk</t>
  </si>
  <si>
    <t>Ards Leisure Centre
Newtownards, NI</t>
  </si>
  <si>
    <t>ZEF2017v3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</si>
</sst>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0" x14ac:knownFonts="1">
    <font>
      <sz val="10"/>
      <name val="Arial"/>
    </font>
    <font>
      <sz val="10"/>
      <name val="Arial"/>
    </font>
    <font>
      <b/>
      <sz val="10"/>
      <name val="Arial"/>
      <family val="2"/>
    </font>
    <font>
      <b/>
      <sz val="12"/>
      <name val="Arial"/>
      <family val="2"/>
    </font>
    <font>
      <b/>
      <sz val="12"/>
      <color indexed="18"/>
      <name val="Arial"/>
      <family val="2"/>
    </font>
    <font>
      <sz val="12"/>
      <name val="Arial"/>
      <family val="2"/>
    </font>
    <font>
      <sz val="8"/>
      <name val="Arial"/>
    </font>
    <font>
      <b/>
      <sz val="10"/>
      <name val="Tahoma"/>
      <family val="2"/>
    </font>
    <font>
      <sz val="10"/>
      <name val="Verdana"/>
      <family val="2"/>
    </font>
    <font>
      <b/>
      <sz val="12"/>
      <color indexed="12"/>
      <name val="Arial"/>
      <family val="2"/>
    </font>
    <font>
      <u/>
      <sz val="10"/>
      <color indexed="12"/>
      <name val="Arial"/>
    </font>
    <font>
      <b/>
      <sz val="14"/>
      <color indexed="62"/>
      <name val="Tahoma"/>
      <family val="2"/>
    </font>
    <font>
      <b/>
      <sz val="14"/>
      <color indexed="62"/>
      <name val="Arial"/>
      <family val="2"/>
    </font>
    <font>
      <sz val="14"/>
      <color indexed="62"/>
      <name val="Arial"/>
    </font>
    <font>
      <sz val="10"/>
      <name val="Arial"/>
      <family val="2"/>
    </font>
    <font>
      <b/>
      <sz val="10"/>
      <color indexed="12"/>
      <name val="Arial"/>
      <family val="2"/>
    </font>
    <font>
      <sz val="8"/>
      <color indexed="81"/>
      <name val="Tahoma"/>
    </font>
    <font>
      <b/>
      <sz val="8"/>
      <color indexed="81"/>
      <name val="Tahoma"/>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ont>
    <font>
      <b/>
      <sz val="12"/>
      <color indexed="9"/>
      <name val="Arial"/>
      <family val="2"/>
    </font>
    <font>
      <b/>
      <sz val="14"/>
      <color indexed="53"/>
      <name val="Arial"/>
      <family val="2"/>
    </font>
    <font>
      <b/>
      <sz val="12"/>
      <color indexed="10"/>
      <name val="Arial"/>
      <family val="2"/>
    </font>
    <font>
      <sz val="10"/>
      <color indexed="22"/>
      <name val="Arial"/>
    </font>
    <font>
      <b/>
      <sz val="10"/>
      <color indexed="22"/>
      <name val="Arial"/>
    </font>
    <font>
      <b/>
      <sz val="10"/>
      <color indexed="9"/>
      <name val="Arial"/>
    </font>
    <font>
      <b/>
      <sz val="11"/>
      <color indexed="9"/>
      <name val="Arial"/>
      <family val="2"/>
    </font>
    <font>
      <b/>
      <sz val="14"/>
      <color indexed="9"/>
      <name val="Arial"/>
    </font>
    <font>
      <sz val="12"/>
      <name val="Arial"/>
    </font>
    <font>
      <sz val="16"/>
      <color indexed="9"/>
      <name val="Arial"/>
    </font>
    <font>
      <b/>
      <i/>
      <sz val="12"/>
      <name val="Arial"/>
      <family val="2"/>
    </font>
    <font>
      <i/>
      <sz val="11"/>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b/>
      <sz val="12"/>
      <color theme="9" tint="-0.249977111117893"/>
      <name val="Arial"/>
      <family val="2"/>
    </font>
    <font>
      <b/>
      <sz val="11"/>
      <color theme="9" tint="-0.249977111117893"/>
      <name val="Arial"/>
      <family val="2"/>
    </font>
    <font>
      <b/>
      <sz val="10"/>
      <color rgb="FFFF0000"/>
      <name val="Arial"/>
      <family val="2"/>
    </font>
    <font>
      <b/>
      <i/>
      <sz val="12"/>
      <color theme="9" tint="-0.249977111117893"/>
      <name val="Arial"/>
      <family val="2"/>
    </font>
    <font>
      <i/>
      <sz val="10"/>
      <color theme="9" tint="-0.249977111117893"/>
      <name val="Arial"/>
      <family val="2"/>
    </font>
    <font>
      <sz val="10"/>
      <name val="Arial"/>
      <family val="2"/>
      <charset val="161"/>
    </font>
    <font>
      <sz val="14"/>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s>
  <fills count="2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indexed="17"/>
      </left>
      <right/>
      <top/>
      <bottom/>
      <diagonal/>
    </border>
    <border>
      <left/>
      <right style="thick">
        <color indexed="17"/>
      </right>
      <top/>
      <bottom style="medium">
        <color indexed="64"/>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bottom/>
      <diagonal/>
    </border>
    <border>
      <left/>
      <right style="thick">
        <color indexed="17"/>
      </right>
      <top style="medium">
        <color indexed="64"/>
      </top>
      <bottom style="medium">
        <color indexed="64"/>
      </bottom>
      <diagonal/>
    </border>
    <border>
      <left/>
      <right style="thin">
        <color indexed="64"/>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s>
  <cellStyleXfs count="5">
    <xf numFmtId="0" fontId="0" fillId="0" borderId="0"/>
    <xf numFmtId="0" fontId="47" fillId="15" borderId="0" applyNumberFormat="0" applyBorder="0" applyAlignment="0" applyProtection="0"/>
    <xf numFmtId="0" fontId="1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4" fillId="0" borderId="0"/>
  </cellStyleXfs>
  <cellXfs count="427">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1" fillId="2" borderId="3" xfId="0" applyFont="1" applyFill="1" applyBorder="1" applyAlignment="1">
      <alignment wrapText="1"/>
    </xf>
    <xf numFmtId="0" fontId="12" fillId="2" borderId="3" xfId="0" applyFont="1" applyFill="1" applyBorder="1"/>
    <xf numFmtId="0" fontId="12" fillId="2" borderId="3" xfId="0" applyFont="1" applyFill="1" applyBorder="1" applyAlignment="1">
      <alignment horizontal="left" vertical="top"/>
    </xf>
    <xf numFmtId="0" fontId="13" fillId="0" borderId="3" xfId="0" applyFont="1" applyBorder="1"/>
    <xf numFmtId="0" fontId="3" fillId="0" borderId="4" xfId="0" applyFont="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14" fillId="0" borderId="0" xfId="0" applyFont="1" applyAlignment="1">
      <alignment horizontal="left" vertical="top" wrapText="1"/>
    </xf>
    <xf numFmtId="0" fontId="14"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9" fillId="0" borderId="0" xfId="0" applyFont="1" applyBorder="1" applyAlignment="1">
      <alignment vertical="top" wrapText="1"/>
    </xf>
    <xf numFmtId="0" fontId="15" fillId="0" borderId="0" xfId="0" applyFont="1" applyBorder="1" applyAlignment="1">
      <alignment vertical="top" wrapText="1"/>
    </xf>
    <xf numFmtId="0" fontId="9"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2" fillId="0" borderId="0" xfId="0" applyFont="1" applyAlignment="1">
      <alignment horizontal="center"/>
    </xf>
    <xf numFmtId="0" fontId="0" fillId="0" borderId="0" xfId="0" applyAlignment="1"/>
    <xf numFmtId="0" fontId="18" fillId="0" borderId="0" xfId="0" applyFont="1"/>
    <xf numFmtId="1" fontId="3" fillId="0" borderId="0" xfId="0" applyNumberFormat="1" applyFont="1" applyBorder="1" applyAlignment="1" applyProtection="1">
      <alignment horizontal="right" vertical="top" wrapText="1"/>
      <protection locked="0"/>
    </xf>
    <xf numFmtId="0" fontId="0" fillId="3" borderId="0" xfId="0" applyFill="1" applyBorder="1" applyAlignment="1" applyProtection="1">
      <alignment horizontal="center" vertical="top"/>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0" fontId="0" fillId="4" borderId="0" xfId="0" applyFill="1" applyBorder="1" applyAlignment="1" applyProtection="1">
      <alignment horizontal="center" vertical="top"/>
    </xf>
    <xf numFmtId="0" fontId="0" fillId="4" borderId="0" xfId="0" applyFill="1" applyAlignment="1">
      <alignment horizontal="center"/>
    </xf>
    <xf numFmtId="0" fontId="0" fillId="3" borderId="0" xfId="0" applyFill="1" applyAlignment="1">
      <alignment horizontal="center"/>
    </xf>
    <xf numFmtId="1" fontId="3" fillId="5" borderId="3" xfId="0" applyNumberFormat="1" applyFont="1" applyFill="1" applyBorder="1" applyAlignment="1" applyProtection="1">
      <alignment horizontal="center"/>
    </xf>
    <xf numFmtId="0" fontId="5" fillId="0" borderId="0" xfId="0" applyFont="1" applyAlignment="1">
      <alignment horizontal="left" vertical="top" wrapText="1"/>
    </xf>
    <xf numFmtId="0" fontId="14" fillId="2" borderId="3" xfId="0" applyFont="1" applyFill="1" applyBorder="1" applyAlignment="1">
      <alignment wrapText="1"/>
    </xf>
    <xf numFmtId="0" fontId="1" fillId="0" borderId="0" xfId="0" applyFont="1"/>
    <xf numFmtId="0" fontId="3" fillId="0" borderId="0" xfId="0" applyFont="1" applyBorder="1" applyAlignment="1" applyProtection="1">
      <alignment horizontal="center" vertical="top" wrapText="1"/>
    </xf>
    <xf numFmtId="0" fontId="22" fillId="0" borderId="0" xfId="0" applyFont="1" applyBorder="1" applyAlignment="1" applyProtection="1">
      <alignment vertical="top" wrapText="1"/>
      <protection locked="0"/>
    </xf>
    <xf numFmtId="14" fontId="22" fillId="0" borderId="0" xfId="0" applyNumberFormat="1" applyFont="1" applyBorder="1" applyAlignment="1" applyProtection="1">
      <alignment horizontal="center" vertical="top" wrapText="1"/>
      <protection locked="0"/>
    </xf>
    <xf numFmtId="0" fontId="22" fillId="0" borderId="0" xfId="0" applyFont="1" applyBorder="1" applyAlignment="1" applyProtection="1">
      <alignment horizontal="center" vertical="top" wrapText="1"/>
      <protection locked="0"/>
    </xf>
    <xf numFmtId="1" fontId="22" fillId="0" borderId="0" xfId="0" applyNumberFormat="1" applyFont="1" applyBorder="1" applyAlignment="1" applyProtection="1">
      <alignment horizontal="center" vertical="top"/>
      <protection locked="0"/>
    </xf>
    <xf numFmtId="0" fontId="22"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6" fillId="0" borderId="0" xfId="0" applyFont="1" applyBorder="1" applyAlignment="1" applyProtection="1">
      <alignment horizontal="center" vertical="center"/>
    </xf>
    <xf numFmtId="1" fontId="28" fillId="0" borderId="0" xfId="0" applyNumberFormat="1" applyFont="1" applyAlignment="1" applyProtection="1">
      <alignment horizontal="center"/>
      <protection hidden="1"/>
    </xf>
    <xf numFmtId="1" fontId="29" fillId="0" borderId="0" xfId="0" applyNumberFormat="1" applyFont="1" applyAlignment="1" applyProtection="1">
      <alignment horizontal="center"/>
      <protection hidden="1"/>
    </xf>
    <xf numFmtId="1" fontId="28" fillId="0" borderId="0" xfId="0" applyNumberFormat="1" applyFont="1" applyFill="1" applyBorder="1" applyAlignment="1" applyProtection="1">
      <alignment horizontal="center"/>
      <protection hidden="1"/>
    </xf>
    <xf numFmtId="1" fontId="28" fillId="0" borderId="0" xfId="0" applyNumberFormat="1" applyFont="1" applyBorder="1" applyAlignment="1" applyProtection="1">
      <alignment horizontal="center"/>
      <protection hidden="1"/>
    </xf>
    <xf numFmtId="1" fontId="30" fillId="6" borderId="7" xfId="0" applyNumberFormat="1" applyFont="1" applyFill="1" applyBorder="1" applyAlignment="1" applyProtection="1">
      <alignment horizontal="center"/>
      <protection hidden="1"/>
    </xf>
    <xf numFmtId="1" fontId="30" fillId="6" borderId="13" xfId="0" applyNumberFormat="1" applyFont="1" applyFill="1" applyBorder="1" applyAlignment="1" applyProtection="1">
      <alignment horizontal="center"/>
      <protection hidden="1"/>
    </xf>
    <xf numFmtId="1" fontId="28" fillId="0" borderId="15" xfId="0" applyNumberFormat="1" applyFont="1" applyFill="1" applyBorder="1" applyAlignment="1" applyProtection="1">
      <alignment horizontal="center"/>
      <protection hidden="1"/>
    </xf>
    <xf numFmtId="1" fontId="28" fillId="0" borderId="14" xfId="0" applyNumberFormat="1" applyFont="1" applyFill="1" applyBorder="1" applyAlignment="1" applyProtection="1">
      <alignment horizontal="center"/>
      <protection hidden="1"/>
    </xf>
    <xf numFmtId="1" fontId="28" fillId="0" borderId="9" xfId="0" applyNumberFormat="1" applyFont="1" applyFill="1" applyBorder="1" applyAlignment="1" applyProtection="1">
      <alignment horizontal="center"/>
      <protection hidden="1"/>
    </xf>
    <xf numFmtId="1" fontId="28" fillId="0" borderId="12" xfId="0" applyNumberFormat="1" applyFont="1" applyFill="1" applyBorder="1" applyAlignment="1" applyProtection="1">
      <alignment horizontal="center"/>
      <protection hidden="1"/>
    </xf>
    <xf numFmtId="0" fontId="3" fillId="5" borderId="10" xfId="0" applyFont="1" applyFill="1" applyBorder="1" applyAlignment="1" applyProtection="1">
      <alignment horizontal="right" vertical="top" wrapText="1"/>
    </xf>
    <xf numFmtId="0" fontId="3"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xf numFmtId="0" fontId="14" fillId="0" borderId="0" xfId="0" applyFont="1" applyAlignment="1">
      <alignment vertical="top" wrapText="1"/>
    </xf>
    <xf numFmtId="0" fontId="10" fillId="0" borderId="0" xfId="2" applyAlignment="1" applyProtection="1"/>
    <xf numFmtId="0" fontId="3" fillId="0" borderId="0" xfId="0" applyFont="1" applyFill="1" applyBorder="1" applyAlignment="1" applyProtection="1">
      <alignment wrapText="1"/>
      <protection locked="0"/>
    </xf>
    <xf numFmtId="0" fontId="3" fillId="0" borderId="0" xfId="0" applyFont="1" applyBorder="1" applyAlignment="1">
      <alignment horizontal="right" vertical="top" wrapText="1"/>
    </xf>
    <xf numFmtId="0" fontId="3" fillId="0" borderId="0" xfId="0" applyFont="1" applyBorder="1" applyAlignment="1">
      <alignment horizontal="right" wrapText="1"/>
    </xf>
    <xf numFmtId="0" fontId="3" fillId="0" borderId="16" xfId="0" applyFont="1" applyBorder="1" applyAlignment="1">
      <alignment horizontal="right" wrapText="1"/>
    </xf>
    <xf numFmtId="0" fontId="0" fillId="0" borderId="17" xfId="0"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wrapText="1"/>
    </xf>
    <xf numFmtId="0" fontId="3" fillId="0" borderId="18" xfId="0" applyFont="1" applyBorder="1" applyAlignment="1">
      <alignment horizontal="right" wrapText="1"/>
    </xf>
    <xf numFmtId="0" fontId="3" fillId="0" borderId="19" xfId="0" applyFont="1" applyFill="1" applyBorder="1" applyAlignment="1" applyProtection="1">
      <alignment horizontal="left" wrapText="1"/>
      <protection locked="0"/>
    </xf>
    <xf numFmtId="0" fontId="3" fillId="0" borderId="19" xfId="0" applyFont="1" applyBorder="1" applyAlignment="1">
      <alignment horizontal="right" wrapText="1"/>
    </xf>
    <xf numFmtId="0" fontId="0" fillId="0" borderId="20" xfId="0"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Alignment="1">
      <alignment vertical="top" wrapText="1"/>
    </xf>
    <xf numFmtId="0" fontId="33" fillId="0" borderId="0" xfId="0" applyFont="1" applyAlignment="1">
      <alignment vertical="top"/>
    </xf>
    <xf numFmtId="0" fontId="38" fillId="0" borderId="0" xfId="0" applyFont="1"/>
    <xf numFmtId="0" fontId="3" fillId="0" borderId="0" xfId="0" applyFont="1" applyAlignment="1">
      <alignment vertical="top" wrapText="1"/>
    </xf>
    <xf numFmtId="0" fontId="39" fillId="0" borderId="0" xfId="0" applyFont="1" applyAlignment="1">
      <alignment horizontal="left" vertical="top" wrapText="1"/>
    </xf>
    <xf numFmtId="0" fontId="2" fillId="0" borderId="0" xfId="0" applyFont="1" applyBorder="1" applyAlignment="1">
      <alignment horizontal="left" vertical="top" wrapText="1"/>
    </xf>
    <xf numFmtId="0" fontId="14" fillId="0" borderId="0"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35" fillId="0" borderId="0" xfId="0" applyFont="1" applyAlignment="1">
      <alignment horizontal="left" vertical="center" wrapText="1"/>
    </xf>
    <xf numFmtId="0" fontId="36"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xf numFmtId="0" fontId="39" fillId="2" borderId="3" xfId="0" applyFont="1" applyFill="1" applyBorder="1"/>
    <xf numFmtId="0" fontId="14" fillId="2" borderId="3" xfId="0" applyFont="1" applyFill="1" applyBorder="1"/>
    <xf numFmtId="0" fontId="14" fillId="16" borderId="3" xfId="0" applyFont="1" applyFill="1" applyBorder="1" applyAlignment="1">
      <alignment wrapText="1"/>
    </xf>
    <xf numFmtId="0" fontId="0" fillId="16" borderId="3" xfId="0" applyFill="1" applyBorder="1"/>
    <xf numFmtId="0" fontId="14" fillId="2" borderId="3" xfId="0" applyFont="1" applyFill="1" applyBorder="1" applyAlignment="1">
      <alignment horizontal="left"/>
    </xf>
    <xf numFmtId="0" fontId="47" fillId="15" borderId="0" xfId="1"/>
    <xf numFmtId="0" fontId="47" fillId="15" borderId="3" xfId="1" applyBorder="1" applyAlignment="1">
      <alignment wrapText="1"/>
    </xf>
    <xf numFmtId="0" fontId="0" fillId="2" borderId="23" xfId="0" applyFill="1" applyBorder="1" applyAlignment="1">
      <alignment horizontal="left"/>
    </xf>
    <xf numFmtId="0" fontId="47" fillId="15" borderId="3" xfId="1" applyBorder="1"/>
    <xf numFmtId="0" fontId="14" fillId="7" borderId="0" xfId="0" applyFont="1" applyFill="1"/>
    <xf numFmtId="0" fontId="49" fillId="0" borderId="0" xfId="0" applyFont="1" applyAlignment="1">
      <alignment horizontal="left" vertical="center" wrapText="1"/>
    </xf>
    <xf numFmtId="0" fontId="0" fillId="17" borderId="0" xfId="0" applyFill="1"/>
    <xf numFmtId="0" fontId="14" fillId="17" borderId="0" xfId="0" applyFont="1" applyFill="1"/>
    <xf numFmtId="0" fontId="3" fillId="0" borderId="0" xfId="0" applyFont="1" applyAlignment="1">
      <alignment horizontal="right" vertical="top" wrapText="1"/>
    </xf>
    <xf numFmtId="164" fontId="49" fillId="0" borderId="0" xfId="0" applyNumberFormat="1" applyFont="1" applyAlignment="1">
      <alignment horizontal="right" vertical="top" wrapText="1"/>
    </xf>
    <xf numFmtId="164" fontId="50" fillId="5" borderId="3" xfId="0" applyNumberFormat="1" applyFont="1" applyFill="1" applyBorder="1" applyAlignment="1">
      <alignment horizontal="center"/>
    </xf>
    <xf numFmtId="0" fontId="50" fillId="0" borderId="0" xfId="0" applyFont="1" applyAlignment="1">
      <alignment horizontal="justify"/>
    </xf>
    <xf numFmtId="0" fontId="1" fillId="0" borderId="0" xfId="0" applyFont="1" applyFill="1"/>
    <xf numFmtId="0" fontId="0" fillId="7" borderId="0" xfId="0" applyFill="1"/>
    <xf numFmtId="0" fontId="51" fillId="0" borderId="0" xfId="0" applyFont="1" applyAlignment="1" applyProtection="1">
      <alignment horizontal="center" vertical="center"/>
    </xf>
    <xf numFmtId="0" fontId="0" fillId="8" borderId="0" xfId="0" applyFont="1" applyFill="1"/>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2" fillId="5" borderId="0" xfId="0" applyFont="1" applyFill="1" applyAlignment="1" applyProtection="1">
      <alignment horizontal="center"/>
    </xf>
    <xf numFmtId="0" fontId="2" fillId="9" borderId="0" xfId="0" applyFont="1" applyFill="1" applyAlignment="1" applyProtection="1">
      <alignment horizontal="left"/>
    </xf>
    <xf numFmtId="0" fontId="2" fillId="10" borderId="0" xfId="0" applyFont="1" applyFill="1" applyAlignment="1" applyProtection="1">
      <alignment horizontal="center"/>
    </xf>
    <xf numFmtId="0" fontId="2"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2" fillId="12" borderId="0" xfId="0" applyFont="1" applyFill="1" applyAlignment="1" applyProtection="1">
      <alignment horizontal="center"/>
    </xf>
    <xf numFmtId="0" fontId="2"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7" fillId="0" borderId="0" xfId="0" applyFont="1" applyFill="1" applyBorder="1" applyAlignment="1" applyProtection="1">
      <alignment horizontal="center" wrapText="1"/>
    </xf>
    <xf numFmtId="0" fontId="0" fillId="3" borderId="0" xfId="0" applyFill="1" applyAlignment="1" applyProtection="1">
      <alignment horizontal="center"/>
    </xf>
    <xf numFmtId="0" fontId="0" fillId="3" borderId="0" xfId="0" applyFill="1" applyBorder="1" applyAlignment="1" applyProtection="1">
      <alignment horizontal="center"/>
    </xf>
    <xf numFmtId="0" fontId="14" fillId="3" borderId="0" xfId="0" applyFont="1" applyFill="1" applyBorder="1" applyAlignment="1" applyProtection="1">
      <alignment horizontal="center" vertical="top"/>
    </xf>
    <xf numFmtId="0" fontId="8" fillId="3" borderId="0" xfId="0" applyFont="1" applyFill="1" applyBorder="1" applyAlignment="1" applyProtection="1">
      <alignment horizontal="center" vertical="top"/>
    </xf>
    <xf numFmtId="0" fontId="44" fillId="8" borderId="0" xfId="0" applyFont="1" applyFill="1" applyAlignment="1">
      <alignment horizontal="center"/>
    </xf>
    <xf numFmtId="0" fontId="0" fillId="4" borderId="0" xfId="0" applyFill="1" applyAlignment="1" applyProtection="1">
      <alignment horizontal="center"/>
    </xf>
    <xf numFmtId="0" fontId="0" fillId="4" borderId="0" xfId="0" applyFill="1" applyBorder="1" applyAlignment="1" applyProtection="1">
      <alignment horizontal="center"/>
    </xf>
    <xf numFmtId="0" fontId="14" fillId="4" borderId="0" xfId="0" applyFont="1" applyFill="1" applyBorder="1" applyAlignment="1" applyProtection="1">
      <alignment horizontal="center" vertical="top"/>
    </xf>
    <xf numFmtId="0" fontId="8" fillId="4" borderId="0" xfId="0" applyFont="1" applyFill="1" applyBorder="1" applyAlignment="1" applyProtection="1">
      <alignment horizontal="center" vertical="top"/>
    </xf>
    <xf numFmtId="0" fontId="2" fillId="8" borderId="0" xfId="0" applyFont="1" applyFill="1" applyAlignment="1">
      <alignment horizontal="center"/>
    </xf>
    <xf numFmtId="0" fontId="2" fillId="3" borderId="0" xfId="0" applyFont="1" applyFill="1" applyAlignment="1" applyProtection="1">
      <alignment horizontal="center" wrapText="1"/>
    </xf>
    <xf numFmtId="0" fontId="2" fillId="0" borderId="0" xfId="0" applyFont="1" applyAlignment="1">
      <alignment horizontal="center" wrapText="1"/>
    </xf>
    <xf numFmtId="0" fontId="2" fillId="8" borderId="0" xfId="0" applyFont="1" applyFill="1"/>
    <xf numFmtId="0" fontId="44" fillId="8" borderId="0" xfId="0" applyFont="1" applyFill="1"/>
    <xf numFmtId="0" fontId="2" fillId="2" borderId="0" xfId="0" applyFont="1" applyFill="1"/>
    <xf numFmtId="0" fontId="44" fillId="2" borderId="0" xfId="0" applyFont="1" applyFill="1"/>
    <xf numFmtId="0" fontId="0" fillId="0" borderId="0" xfId="0" applyAlignment="1">
      <alignment horizontal="right"/>
    </xf>
    <xf numFmtId="0" fontId="2" fillId="7" borderId="0" xfId="0" applyFont="1" applyFill="1"/>
    <xf numFmtId="0" fontId="14" fillId="0" borderId="0" xfId="0" applyFont="1" applyBorder="1" applyAlignment="1">
      <alignment vertical="top" wrapText="1"/>
    </xf>
    <xf numFmtId="0" fontId="0" fillId="2" borderId="0" xfId="0" applyFont="1" applyFill="1"/>
    <xf numFmtId="0" fontId="0" fillId="7" borderId="0" xfId="0" applyFont="1" applyFill="1"/>
    <xf numFmtId="0" fontId="3" fillId="0" borderId="0" xfId="4" applyFont="1" applyAlignment="1">
      <alignment horizontal="left" vertical="top" wrapText="1"/>
    </xf>
    <xf numFmtId="0" fontId="14" fillId="0" borderId="0" xfId="4"/>
    <xf numFmtId="0" fontId="37" fillId="0" borderId="0" xfId="4" applyFont="1" applyAlignment="1">
      <alignment vertical="top" wrapText="1"/>
    </xf>
    <xf numFmtId="0" fontId="38" fillId="0" borderId="0" xfId="4" applyFont="1" applyAlignment="1">
      <alignment vertical="top" wrapText="1"/>
    </xf>
    <xf numFmtId="0" fontId="42" fillId="0" borderId="0" xfId="4" applyFont="1" applyBorder="1" applyAlignment="1">
      <alignment horizontal="left" vertical="top" wrapText="1"/>
    </xf>
    <xf numFmtId="0" fontId="42" fillId="0" borderId="0" xfId="4" applyFont="1" applyBorder="1" applyAlignment="1">
      <alignment vertical="top" wrapText="1"/>
    </xf>
    <xf numFmtId="0" fontId="3" fillId="0" borderId="0" xfId="4" applyFont="1" applyBorder="1" applyAlignment="1">
      <alignment horizontal="left" vertical="top" wrapText="1"/>
    </xf>
    <xf numFmtId="0" fontId="38" fillId="0" borderId="0" xfId="4" applyFont="1"/>
    <xf numFmtId="0" fontId="14" fillId="0" borderId="0" xfId="4" applyFont="1" applyBorder="1" applyAlignment="1">
      <alignment vertical="top" wrapText="1"/>
    </xf>
    <xf numFmtId="0" fontId="37" fillId="0" borderId="0" xfId="4" applyFont="1" applyBorder="1" applyAlignment="1">
      <alignment vertical="top" wrapText="1"/>
    </xf>
    <xf numFmtId="0" fontId="37" fillId="0" borderId="0" xfId="4" applyFont="1" applyAlignment="1">
      <alignment horizontal="center" vertical="top" wrapText="1"/>
    </xf>
    <xf numFmtId="0" fontId="40" fillId="0" borderId="0" xfId="4" applyFont="1" applyFill="1" applyBorder="1" applyAlignment="1">
      <alignment vertical="top" wrapText="1"/>
    </xf>
    <xf numFmtId="0" fontId="42" fillId="0" borderId="0" xfId="4" applyFont="1" applyFill="1" applyBorder="1" applyAlignment="1">
      <alignment vertical="top" wrapText="1"/>
    </xf>
    <xf numFmtId="0" fontId="41" fillId="0" borderId="0" xfId="4" applyFont="1" applyFill="1" applyBorder="1" applyAlignment="1">
      <alignment vertical="top" wrapText="1"/>
    </xf>
    <xf numFmtId="0" fontId="52" fillId="0" borderId="0" xfId="4" applyFont="1" applyAlignment="1">
      <alignment vertical="center" wrapText="1"/>
    </xf>
    <xf numFmtId="0" fontId="3" fillId="0" borderId="0" xfId="4" applyFont="1" applyAlignment="1">
      <alignment vertical="top" wrapText="1"/>
    </xf>
    <xf numFmtId="0" fontId="53" fillId="0" borderId="0" xfId="4" applyFont="1" applyAlignment="1">
      <alignment vertical="top" wrapText="1"/>
    </xf>
    <xf numFmtId="0" fontId="53" fillId="0" borderId="0" xfId="4" applyFont="1" applyBorder="1" applyAlignment="1">
      <alignment vertical="top" wrapText="1"/>
    </xf>
    <xf numFmtId="0" fontId="48" fillId="18" borderId="0" xfId="0" applyFont="1" applyFill="1" applyAlignment="1">
      <alignment vertical="top" wrapText="1"/>
    </xf>
    <xf numFmtId="0" fontId="54" fillId="18" borderId="0" xfId="0" applyFont="1" applyFill="1" applyAlignment="1">
      <alignment vertical="top" wrapText="1"/>
    </xf>
    <xf numFmtId="0" fontId="49" fillId="18" borderId="0" xfId="0" applyFont="1" applyFill="1" applyAlignment="1">
      <alignment horizontal="left" vertical="center" wrapText="1"/>
    </xf>
    <xf numFmtId="0" fontId="59" fillId="2" borderId="0" xfId="0" applyFont="1" applyFill="1"/>
    <xf numFmtId="0" fontId="37" fillId="0" borderId="0" xfId="0" applyFont="1" applyAlignment="1">
      <alignment vertical="top" wrapText="1"/>
    </xf>
    <xf numFmtId="0" fontId="38" fillId="0" borderId="0" xfId="0" applyFont="1" applyAlignment="1">
      <alignment vertical="top" wrapText="1"/>
    </xf>
    <xf numFmtId="0" fontId="42" fillId="0" borderId="0" xfId="0" applyFont="1" applyBorder="1" applyAlignment="1">
      <alignment horizontal="left" vertical="top" wrapText="1"/>
    </xf>
    <xf numFmtId="0" fontId="42" fillId="0" borderId="0" xfId="0" applyFont="1" applyBorder="1" applyAlignment="1">
      <alignment vertical="top" wrapText="1"/>
    </xf>
    <xf numFmtId="0" fontId="5" fillId="0" borderId="0" xfId="0" applyFont="1" applyAlignment="1">
      <alignment horizontal="left" vertical="top" wrapText="1"/>
    </xf>
    <xf numFmtId="0" fontId="3" fillId="0" borderId="16" xfId="0" applyFont="1" applyBorder="1" applyAlignment="1" applyProtection="1">
      <alignment horizontal="left" vertical="top" wrapText="1" indent="2"/>
      <protection locked="0"/>
    </xf>
    <xf numFmtId="0" fontId="14" fillId="0" borderId="0" xfId="0" applyFont="1" applyBorder="1" applyAlignment="1">
      <alignment horizontal="left" vertical="top" indent="2"/>
    </xf>
    <xf numFmtId="0" fontId="14" fillId="0" borderId="21" xfId="0" applyFont="1" applyBorder="1" applyAlignment="1">
      <alignment horizontal="left" vertical="top" indent="2"/>
    </xf>
    <xf numFmtId="0" fontId="25" fillId="19" borderId="5" xfId="0" applyFont="1" applyFill="1" applyBorder="1" applyAlignment="1" applyProtection="1">
      <alignment horizontal="center" vertical="top" wrapText="1"/>
      <protection locked="0"/>
    </xf>
    <xf numFmtId="0" fontId="25" fillId="19" borderId="4" xfId="0" applyFont="1" applyFill="1" applyBorder="1" applyAlignment="1" applyProtection="1">
      <alignment horizontal="center" vertical="top" wrapText="1"/>
      <protection locked="0"/>
    </xf>
    <xf numFmtId="0" fontId="25" fillId="19" borderId="2" xfId="0" applyFont="1" applyFill="1" applyBorder="1" applyAlignment="1" applyProtection="1">
      <alignment vertical="top" wrapText="1"/>
    </xf>
    <xf numFmtId="0" fontId="25" fillId="19" borderId="12" xfId="0" applyFont="1" applyFill="1" applyBorder="1" applyAlignment="1" applyProtection="1">
      <alignment vertical="top" wrapText="1"/>
    </xf>
    <xf numFmtId="0" fontId="25" fillId="19" borderId="10" xfId="0" applyFont="1" applyFill="1" applyBorder="1" applyAlignment="1" applyProtection="1">
      <alignment horizontal="center" vertical="top" wrapText="1"/>
    </xf>
    <xf numFmtId="0" fontId="25" fillId="19" borderId="4" xfId="0" applyFont="1" applyFill="1" applyBorder="1" applyAlignment="1" applyProtection="1">
      <alignment horizontal="center" vertical="top" wrapText="1"/>
    </xf>
    <xf numFmtId="0" fontId="25" fillId="19" borderId="13" xfId="0" applyFont="1" applyFill="1" applyBorder="1" applyAlignment="1" applyProtection="1">
      <alignment horizontal="center" vertical="top" wrapText="1"/>
    </xf>
    <xf numFmtId="0" fontId="3" fillId="19" borderId="9" xfId="0" applyFont="1" applyFill="1" applyBorder="1" applyAlignment="1" applyProtection="1">
      <alignment horizontal="center" vertical="top" wrapText="1"/>
      <protection locked="0"/>
    </xf>
    <xf numFmtId="0" fontId="3" fillId="19" borderId="15" xfId="0" applyFont="1" applyFill="1" applyBorder="1" applyAlignment="1" applyProtection="1">
      <alignment horizontal="center" vertical="top" wrapText="1"/>
      <protection locked="0"/>
    </xf>
    <xf numFmtId="0" fontId="3" fillId="19" borderId="10" xfId="0" applyFont="1" applyFill="1" applyBorder="1" applyAlignment="1" applyProtection="1">
      <alignment horizontal="center" vertical="top" wrapText="1"/>
      <protection locked="0"/>
    </xf>
    <xf numFmtId="0" fontId="3" fillId="19" borderId="4" xfId="0" applyFont="1" applyFill="1" applyBorder="1" applyAlignment="1" applyProtection="1">
      <alignment horizontal="center" vertical="top" wrapText="1"/>
      <protection locked="0"/>
    </xf>
    <xf numFmtId="0" fontId="3" fillId="19" borderId="5" xfId="0" applyFont="1" applyFill="1" applyBorder="1" applyAlignment="1" applyProtection="1">
      <alignment horizontal="center" vertical="top" wrapText="1"/>
      <protection locked="0"/>
    </xf>
    <xf numFmtId="0" fontId="3" fillId="19" borderId="6" xfId="0" applyFont="1" applyFill="1" applyBorder="1" applyAlignment="1" applyProtection="1">
      <alignment horizontal="center" vertical="top" wrapText="1"/>
      <protection locked="0"/>
    </xf>
    <xf numFmtId="0" fontId="61" fillId="0" borderId="10" xfId="0" applyFont="1" applyBorder="1" applyAlignment="1" applyProtection="1">
      <alignment vertical="top" wrapText="1"/>
      <protection locked="0"/>
    </xf>
    <xf numFmtId="0" fontId="61" fillId="0" borderId="12" xfId="0" applyFont="1" applyBorder="1" applyAlignment="1" applyProtection="1">
      <alignment vertical="top" wrapText="1"/>
      <protection locked="0"/>
    </xf>
    <xf numFmtId="14" fontId="61" fillId="0" borderId="11" xfId="0" applyNumberFormat="1" applyFont="1" applyBorder="1" applyAlignment="1" applyProtection="1">
      <alignment horizontal="center" vertical="top" wrapText="1"/>
      <protection locked="0"/>
    </xf>
    <xf numFmtId="0" fontId="61" fillId="0" borderId="11" xfId="0" applyFont="1" applyBorder="1" applyAlignment="1" applyProtection="1">
      <alignment horizontal="center" vertical="top" wrapText="1"/>
      <protection locked="0"/>
    </xf>
    <xf numFmtId="1" fontId="61" fillId="0" borderId="5" xfId="0" applyNumberFormat="1" applyFont="1" applyBorder="1" applyAlignment="1" applyProtection="1">
      <alignment horizontal="center" vertical="top"/>
      <protection locked="0"/>
    </xf>
    <xf numFmtId="14" fontId="61" fillId="0" borderId="11" xfId="0" applyNumberFormat="1" applyFont="1" applyBorder="1" applyAlignment="1" applyProtection="1">
      <alignment horizontal="center" vertical="top" wrapText="1"/>
      <protection hidden="1"/>
    </xf>
    <xf numFmtId="0" fontId="61" fillId="0" borderId="4" xfId="0" applyFont="1" applyBorder="1" applyAlignment="1" applyProtection="1">
      <alignment horizontal="center" vertical="top"/>
      <protection locked="0"/>
    </xf>
    <xf numFmtId="0" fontId="61" fillId="0" borderId="4" xfId="0" applyFont="1" applyFill="1" applyBorder="1" applyAlignment="1" applyProtection="1">
      <alignment horizontal="center" vertical="top"/>
      <protection locked="0"/>
    </xf>
    <xf numFmtId="0" fontId="61" fillId="0" borderId="13" xfId="0" applyFont="1" applyBorder="1" applyAlignment="1" applyProtection="1">
      <alignment vertical="top" wrapText="1"/>
      <protection locked="0"/>
    </xf>
    <xf numFmtId="0" fontId="61" fillId="0" borderId="12" xfId="0" applyFont="1" applyBorder="1" applyAlignment="1" applyProtection="1">
      <alignment horizontal="center" vertical="top"/>
      <protection locked="0"/>
    </xf>
    <xf numFmtId="0" fontId="61" fillId="0" borderId="11" xfId="0" applyFont="1" applyBorder="1" applyAlignment="1" applyProtection="1">
      <alignment vertical="top" wrapText="1"/>
      <protection locked="0"/>
    </xf>
    <xf numFmtId="0" fontId="61" fillId="0" borderId="12" xfId="0" applyFont="1" applyBorder="1" applyAlignment="1" applyProtection="1">
      <alignment horizontal="center" vertical="top" wrapText="1"/>
      <protection locked="0"/>
    </xf>
    <xf numFmtId="0" fontId="61" fillId="0" borderId="11" xfId="0" applyFont="1" applyFill="1" applyBorder="1" applyAlignment="1" applyProtection="1">
      <alignment horizontal="center" vertical="top" wrapText="1"/>
      <protection locked="0"/>
    </xf>
    <xf numFmtId="1" fontId="61" fillId="0" borderId="5" xfId="0" applyNumberFormat="1" applyFont="1" applyFill="1" applyBorder="1" applyAlignment="1" applyProtection="1">
      <alignment horizontal="center" vertical="top"/>
      <protection locked="0"/>
    </xf>
    <xf numFmtId="0" fontId="61" fillId="0" borderId="12" xfId="0" applyFont="1" applyFill="1" applyBorder="1" applyAlignment="1" applyProtection="1">
      <alignment horizontal="center" vertical="top" wrapText="1"/>
      <protection locked="0"/>
    </xf>
    <xf numFmtId="14" fontId="61" fillId="0" borderId="11" xfId="0" applyNumberFormat="1" applyFont="1" applyFill="1" applyBorder="1" applyAlignment="1" applyProtection="1">
      <alignment horizontal="center" vertical="top" wrapText="1"/>
      <protection locked="0"/>
    </xf>
    <xf numFmtId="0" fontId="61" fillId="0" borderId="2" xfId="0" applyFont="1" applyBorder="1" applyAlignment="1" applyProtection="1">
      <alignment vertical="top" wrapText="1"/>
      <protection locked="0"/>
    </xf>
    <xf numFmtId="0" fontId="61" fillId="0" borderId="14" xfId="0" applyFont="1" applyBorder="1" applyAlignment="1" applyProtection="1">
      <alignment vertical="top" wrapText="1"/>
      <protection locked="0"/>
    </xf>
    <xf numFmtId="0" fontId="61" fillId="0" borderId="1" xfId="0" applyFont="1" applyBorder="1" applyAlignment="1" applyProtection="1">
      <alignment vertical="top" wrapText="1"/>
      <protection locked="0"/>
    </xf>
    <xf numFmtId="0" fontId="61" fillId="0" borderId="4" xfId="0" applyFont="1" applyFill="1" applyBorder="1" applyAlignment="1" applyProtection="1">
      <alignment horizontal="right" vertical="top"/>
      <protection locked="0"/>
    </xf>
    <xf numFmtId="0" fontId="61" fillId="5" borderId="10" xfId="0" applyFont="1" applyFill="1" applyBorder="1" applyAlignment="1" applyProtection="1">
      <alignment horizontal="right" vertical="top" wrapText="1"/>
    </xf>
    <xf numFmtId="1" fontId="32" fillId="19" borderId="30" xfId="0" applyNumberFormat="1" applyFont="1" applyFill="1" applyBorder="1" applyAlignment="1" applyProtection="1">
      <alignment horizontal="right" vertical="center"/>
      <protection locked="0"/>
    </xf>
    <xf numFmtId="0" fontId="24" fillId="19" borderId="30" xfId="0" applyFont="1" applyFill="1" applyBorder="1" applyAlignment="1" applyProtection="1">
      <alignment horizontal="center"/>
    </xf>
    <xf numFmtId="0" fontId="48" fillId="19" borderId="31" xfId="0" applyFont="1" applyFill="1" applyBorder="1" applyAlignment="1" applyProtection="1">
      <alignment horizontal="center"/>
    </xf>
    <xf numFmtId="0" fontId="24" fillId="19" borderId="31" xfId="0" applyFont="1" applyFill="1" applyBorder="1" applyAlignment="1" applyProtection="1">
      <alignment horizontal="center"/>
    </xf>
    <xf numFmtId="0" fontId="59" fillId="20" borderId="0" xfId="0" applyFont="1" applyFill="1" applyAlignment="1">
      <alignment horizontal="right"/>
    </xf>
    <xf numFmtId="0" fontId="63" fillId="20" borderId="0" xfId="0" applyFont="1" applyFill="1"/>
    <xf numFmtId="0" fontId="63" fillId="20" borderId="0" xfId="0" applyFont="1" applyFill="1" applyAlignment="1">
      <alignment horizontal="right"/>
    </xf>
    <xf numFmtId="49" fontId="59" fillId="20" borderId="0" xfId="0" applyNumberFormat="1" applyFont="1" applyFill="1" applyAlignment="1">
      <alignment horizontal="right"/>
    </xf>
    <xf numFmtId="49" fontId="59" fillId="20" borderId="0" xfId="0" applyNumberFormat="1" applyFont="1" applyFill="1"/>
    <xf numFmtId="1" fontId="64" fillId="6" borderId="8" xfId="0" applyNumberFormat="1" applyFont="1" applyFill="1" applyBorder="1" applyAlignment="1" applyProtection="1">
      <alignment horizontal="center"/>
      <protection hidden="1"/>
    </xf>
    <xf numFmtId="1" fontId="28" fillId="0" borderId="1" xfId="0" applyNumberFormat="1" applyFont="1" applyFill="1" applyBorder="1" applyAlignment="1" applyProtection="1">
      <protection hidden="1"/>
    </xf>
    <xf numFmtId="0" fontId="67" fillId="0" borderId="0" xfId="0" applyFont="1" applyAlignment="1">
      <alignment horizontal="left" vertical="top" wrapText="1"/>
    </xf>
    <xf numFmtId="1" fontId="3"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40" fillId="19" borderId="27" xfId="4" applyFont="1" applyFill="1" applyBorder="1" applyAlignment="1">
      <alignment horizontal="left" vertical="top" wrapText="1"/>
    </xf>
    <xf numFmtId="0" fontId="38" fillId="19" borderId="28" xfId="4" applyFont="1" applyFill="1" applyBorder="1" applyAlignment="1">
      <alignment vertical="top" wrapText="1"/>
    </xf>
    <xf numFmtId="0" fontId="40" fillId="19" borderId="29" xfId="4" applyFont="1" applyFill="1" applyBorder="1" applyAlignment="1">
      <alignment horizontal="left" vertical="top" wrapText="1"/>
    </xf>
    <xf numFmtId="0" fontId="68" fillId="0" borderId="27" xfId="4" applyFont="1" applyBorder="1" applyAlignment="1">
      <alignment horizontal="left" vertical="top" wrapText="1"/>
    </xf>
    <xf numFmtId="0" fontId="68" fillId="0" borderId="28" xfId="4" applyFont="1" applyBorder="1" applyAlignment="1">
      <alignment vertical="top" wrapText="1"/>
    </xf>
    <xf numFmtId="0" fontId="68" fillId="0" borderId="29" xfId="4" applyFont="1" applyBorder="1" applyAlignment="1">
      <alignment horizontal="left" vertical="top" wrapText="1"/>
    </xf>
    <xf numFmtId="0" fontId="40" fillId="19" borderId="34" xfId="4" applyFont="1" applyFill="1" applyBorder="1" applyAlignment="1">
      <alignment horizontal="center" vertical="top" wrapText="1"/>
    </xf>
    <xf numFmtId="0" fontId="42" fillId="0" borderId="40" xfId="4" applyFont="1" applyBorder="1" applyAlignment="1">
      <alignment vertical="top" wrapText="1"/>
    </xf>
    <xf numFmtId="0" fontId="41" fillId="0" borderId="34" xfId="4" applyFont="1" applyBorder="1" applyAlignment="1">
      <alignment horizontal="center" vertical="top" wrapText="1"/>
    </xf>
    <xf numFmtId="0" fontId="68" fillId="0" borderId="34" xfId="4" applyFont="1" applyBorder="1" applyAlignment="1">
      <alignment vertical="top" wrapText="1"/>
    </xf>
    <xf numFmtId="0" fontId="21" fillId="0" borderId="0" xfId="0" applyFont="1" applyAlignment="1" applyProtection="1">
      <alignment horizontal="right"/>
    </xf>
    <xf numFmtId="0" fontId="25" fillId="19" borderId="9" xfId="0" applyFont="1" applyFill="1" applyBorder="1" applyAlignment="1" applyProtection="1">
      <alignment horizontal="right" vertical="top" wrapText="1"/>
    </xf>
    <xf numFmtId="0" fontId="25" fillId="19" borderId="12" xfId="0" applyFont="1" applyFill="1" applyBorder="1" applyAlignment="1" applyProtection="1">
      <alignment horizontal="right" vertical="top" wrapText="1"/>
    </xf>
    <xf numFmtId="0" fontId="40" fillId="19" borderId="30" xfId="0" applyFont="1" applyFill="1" applyBorder="1" applyAlignment="1" applyProtection="1">
      <alignment horizontal="center" vertical="center"/>
    </xf>
    <xf numFmtId="0" fontId="32" fillId="19" borderId="30" xfId="0" applyFont="1" applyFill="1" applyBorder="1" applyAlignment="1" applyProtection="1">
      <alignment horizontal="center" vertical="center"/>
    </xf>
    <xf numFmtId="0" fontId="25" fillId="19" borderId="32" xfId="0" applyFont="1" applyFill="1" applyBorder="1" applyAlignment="1" applyProtection="1">
      <alignment horizontal="right" vertical="top" wrapText="1"/>
    </xf>
    <xf numFmtId="0" fontId="25" fillId="19" borderId="33" xfId="0" applyFont="1" applyFill="1" applyBorder="1" applyAlignment="1" applyProtection="1">
      <alignment horizontal="right" vertical="top" wrapText="1"/>
    </xf>
    <xf numFmtId="0" fontId="62" fillId="0" borderId="10" xfId="0" applyFont="1" applyBorder="1" applyAlignment="1" applyProtection="1">
      <alignment vertical="top" wrapText="1"/>
      <protection locked="0"/>
    </xf>
    <xf numFmtId="0" fontId="62" fillId="0" borderId="11" xfId="0" applyFont="1" applyBorder="1" applyAlignment="1" applyProtection="1">
      <alignment vertical="top" wrapText="1"/>
      <protection locked="0"/>
    </xf>
    <xf numFmtId="0" fontId="25" fillId="19" borderId="10" xfId="0" applyFont="1" applyFill="1" applyBorder="1" applyAlignment="1" applyProtection="1">
      <alignment horizontal="right" vertical="top" wrapText="1"/>
    </xf>
    <xf numFmtId="0" fontId="25" fillId="19" borderId="11" xfId="0" applyFont="1" applyFill="1" applyBorder="1" applyAlignment="1" applyProtection="1">
      <alignment horizontal="right" vertical="top" wrapText="1"/>
    </xf>
    <xf numFmtId="0" fontId="9" fillId="5" borderId="10" xfId="0" applyFont="1" applyFill="1" applyBorder="1" applyAlignment="1" applyProtection="1">
      <alignment vertical="top" wrapText="1"/>
    </xf>
    <xf numFmtId="0" fontId="9" fillId="5" borderId="2" xfId="0" applyFont="1" applyFill="1" applyBorder="1" applyAlignment="1" applyProtection="1">
      <alignment vertical="top" wrapText="1"/>
    </xf>
    <xf numFmtId="0" fontId="9" fillId="5" borderId="11" xfId="0" applyFont="1" applyFill="1" applyBorder="1" applyAlignment="1" applyProtection="1">
      <alignment vertical="top" wrapText="1"/>
    </xf>
    <xf numFmtId="0" fontId="9" fillId="5" borderId="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10" xfId="0" applyFont="1" applyFill="1" applyBorder="1" applyAlignment="1" applyProtection="1">
      <alignment vertical="top" wrapText="1"/>
      <protection locked="0"/>
    </xf>
    <xf numFmtId="0" fontId="9" fillId="5" borderId="2" xfId="0" applyFont="1" applyFill="1" applyBorder="1" applyAlignment="1" applyProtection="1">
      <alignment vertical="top" wrapText="1"/>
      <protection locked="0"/>
    </xf>
    <xf numFmtId="0" fontId="9" fillId="5" borderId="11" xfId="0" applyFont="1" applyFill="1" applyBorder="1" applyAlignment="1" applyProtection="1">
      <alignment vertical="top" wrapText="1"/>
      <protection locked="0"/>
    </xf>
    <xf numFmtId="0" fontId="9" fillId="5" borderId="10"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0"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62" fillId="0" borderId="10" xfId="0" applyFont="1" applyBorder="1" applyAlignment="1" applyProtection="1">
      <alignment horizontal="left" vertical="top" wrapText="1"/>
      <protection locked="0"/>
    </xf>
    <xf numFmtId="0" fontId="62" fillId="0" borderId="11" xfId="0" applyFont="1" applyBorder="1" applyAlignment="1" applyProtection="1">
      <alignment horizontal="left" vertical="top" wrapText="1"/>
      <protection locked="0"/>
    </xf>
    <xf numFmtId="0" fontId="65" fillId="0" borderId="7" xfId="0" applyFont="1" applyBorder="1" applyAlignment="1" applyProtection="1">
      <alignment horizontal="left" vertical="top" wrapText="1"/>
      <protection locked="0"/>
    </xf>
    <xf numFmtId="0" fontId="65" fillId="0" borderId="13" xfId="0" applyFont="1" applyBorder="1" applyAlignment="1" applyProtection="1">
      <alignment horizontal="left" vertical="top" wrapText="1"/>
      <protection locked="0"/>
    </xf>
    <xf numFmtId="0" fontId="65" fillId="0" borderId="9" xfId="0" applyFont="1" applyBorder="1" applyAlignment="1" applyProtection="1">
      <alignment horizontal="left" vertical="top" wrapText="1"/>
      <protection locked="0"/>
    </xf>
    <xf numFmtId="0" fontId="65" fillId="0" borderId="12" xfId="0" applyFont="1" applyBorder="1" applyAlignment="1" applyProtection="1">
      <alignment horizontal="left" vertical="top" wrapText="1"/>
      <protection locked="0"/>
    </xf>
    <xf numFmtId="0" fontId="25" fillId="19" borderId="7" xfId="0" applyFont="1" applyFill="1" applyBorder="1" applyAlignment="1" applyProtection="1">
      <alignment horizontal="right" vertical="top" wrapText="1"/>
    </xf>
    <xf numFmtId="0" fontId="25" fillId="19" borderId="13" xfId="0" applyFont="1" applyFill="1" applyBorder="1" applyAlignment="1" applyProtection="1">
      <alignment horizontal="right" vertical="top" wrapText="1"/>
    </xf>
    <xf numFmtId="0" fontId="62" fillId="0" borderId="10" xfId="0" applyFont="1" applyFill="1" applyBorder="1" applyAlignment="1" applyProtection="1">
      <alignment horizontal="center" vertical="top" wrapText="1"/>
      <protection locked="0"/>
    </xf>
    <xf numFmtId="0" fontId="62" fillId="0" borderId="2" xfId="0" applyFont="1" applyFill="1" applyBorder="1" applyAlignment="1" applyProtection="1">
      <alignment horizontal="center" vertical="top" wrapText="1"/>
      <protection locked="0"/>
    </xf>
    <xf numFmtId="0" fontId="62" fillId="0" borderId="11" xfId="0" applyFont="1" applyFill="1" applyBorder="1" applyAlignment="1" applyProtection="1">
      <alignment horizontal="center" vertical="top" wrapText="1"/>
      <protection locked="0"/>
    </xf>
    <xf numFmtId="0" fontId="61" fillId="5" borderId="10" xfId="0" applyFont="1" applyFill="1" applyBorder="1" applyAlignment="1" applyProtection="1">
      <alignment horizontal="right" vertical="top" wrapText="1"/>
    </xf>
    <xf numFmtId="0" fontId="61" fillId="5" borderId="11" xfId="0" applyFont="1" applyFill="1" applyBorder="1" applyAlignment="1" applyProtection="1">
      <alignment horizontal="right" vertical="top" wrapText="1"/>
    </xf>
    <xf numFmtId="0" fontId="61" fillId="5" borderId="2" xfId="0" applyFont="1" applyFill="1" applyBorder="1" applyAlignment="1" applyProtection="1">
      <alignment horizontal="right" vertical="top" wrapText="1"/>
    </xf>
    <xf numFmtId="0" fontId="3" fillId="5" borderId="10" xfId="0" applyFont="1" applyFill="1" applyBorder="1" applyAlignment="1" applyProtection="1">
      <alignment horizontal="right" vertical="center" wrapText="1"/>
    </xf>
    <xf numFmtId="0" fontId="3" fillId="5" borderId="11" xfId="0" applyFont="1" applyFill="1" applyBorder="1" applyAlignment="1" applyProtection="1">
      <alignment horizontal="right" vertical="center" wrapText="1"/>
    </xf>
    <xf numFmtId="0" fontId="3" fillId="5" borderId="2" xfId="0" applyFont="1" applyFill="1" applyBorder="1" applyAlignment="1" applyProtection="1">
      <alignment horizontal="right" vertical="center" wrapText="1"/>
    </xf>
    <xf numFmtId="0" fontId="61" fillId="5" borderId="10" xfId="0" applyFont="1" applyFill="1" applyBorder="1" applyAlignment="1" applyProtection="1">
      <alignment horizontal="right" vertical="center" wrapText="1"/>
    </xf>
    <xf numFmtId="0" fontId="61" fillId="5" borderId="11" xfId="0" applyFont="1" applyFill="1" applyBorder="1" applyAlignment="1" applyProtection="1">
      <alignment horizontal="right" vertical="center" wrapText="1"/>
    </xf>
    <xf numFmtId="0" fontId="3" fillId="5" borderId="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61" fillId="5" borderId="2" xfId="0" applyFont="1" applyFill="1" applyBorder="1" applyAlignment="1" applyProtection="1">
      <alignment horizontal="right" vertical="center" wrapText="1"/>
    </xf>
    <xf numFmtId="0" fontId="31" fillId="19" borderId="10" xfId="0" applyFont="1" applyFill="1" applyBorder="1" applyAlignment="1" applyProtection="1">
      <alignment horizontal="right" vertical="top" wrapText="1"/>
    </xf>
    <xf numFmtId="0" fontId="31" fillId="19" borderId="11" xfId="0" applyFont="1" applyFill="1" applyBorder="1" applyAlignment="1" applyProtection="1">
      <alignment horizontal="right" vertical="top" wrapText="1"/>
    </xf>
    <xf numFmtId="0" fontId="66" fillId="14" borderId="10" xfId="0" applyFont="1" applyFill="1" applyBorder="1" applyAlignment="1" applyProtection="1">
      <alignment horizontal="left" vertical="top" wrapText="1"/>
      <protection locked="0"/>
    </xf>
    <xf numFmtId="0" fontId="66" fillId="14" borderId="2" xfId="0" applyFont="1" applyFill="1" applyBorder="1" applyAlignment="1" applyProtection="1">
      <alignment horizontal="left" vertical="top" wrapText="1"/>
      <protection locked="0"/>
    </xf>
    <xf numFmtId="0" fontId="66" fillId="14" borderId="11" xfId="0" applyFont="1" applyFill="1" applyBorder="1" applyAlignment="1" applyProtection="1">
      <alignment horizontal="left" vertical="top" wrapText="1"/>
      <protection locked="0"/>
    </xf>
    <xf numFmtId="0" fontId="23" fillId="19" borderId="0" xfId="0" applyFont="1" applyFill="1" applyBorder="1" applyAlignment="1" applyProtection="1">
      <alignment horizontal="center"/>
    </xf>
    <xf numFmtId="0" fontId="61" fillId="14" borderId="9" xfId="0" applyFont="1" applyFill="1" applyBorder="1" applyAlignment="1" applyProtection="1">
      <alignment horizontal="left" vertical="top" wrapText="1"/>
      <protection locked="0"/>
    </xf>
    <xf numFmtId="0" fontId="61" fillId="14" borderId="1" xfId="0" applyFont="1" applyFill="1" applyBorder="1" applyAlignment="1" applyProtection="1">
      <alignment horizontal="left" vertical="top" wrapText="1"/>
      <protection locked="0"/>
    </xf>
    <xf numFmtId="0" fontId="61" fillId="14" borderId="12" xfId="0" applyFont="1" applyFill="1" applyBorder="1" applyAlignment="1" applyProtection="1">
      <alignment horizontal="left" vertical="top" wrapText="1"/>
      <protection locked="0"/>
    </xf>
    <xf numFmtId="0" fontId="61" fillId="14" borderId="10" xfId="0" applyFont="1" applyFill="1" applyBorder="1" applyAlignment="1" applyProtection="1">
      <alignment horizontal="left" vertical="top" wrapText="1"/>
      <protection locked="0"/>
    </xf>
    <xf numFmtId="0" fontId="61" fillId="14" borderId="2" xfId="0" applyFont="1" applyFill="1" applyBorder="1" applyAlignment="1" applyProtection="1">
      <alignment horizontal="left" vertical="top" wrapText="1"/>
      <protection locked="0"/>
    </xf>
    <xf numFmtId="0" fontId="61" fillId="14" borderId="11" xfId="0" applyFont="1" applyFill="1" applyBorder="1" applyAlignment="1" applyProtection="1">
      <alignment horizontal="left" vertical="top" wrapText="1"/>
      <protection locked="0"/>
    </xf>
    <xf numFmtId="0" fontId="62" fillId="14" borderId="10" xfId="0" applyFont="1" applyFill="1" applyBorder="1" applyAlignment="1" applyProtection="1">
      <alignment horizontal="left" vertical="top" wrapText="1"/>
      <protection locked="0"/>
    </xf>
    <xf numFmtId="0" fontId="62" fillId="14" borderId="2" xfId="0" applyFont="1" applyFill="1" applyBorder="1" applyAlignment="1" applyProtection="1">
      <alignment horizontal="left" vertical="top" wrapText="1"/>
      <protection locked="0"/>
    </xf>
    <xf numFmtId="0" fontId="62" fillId="14" borderId="11" xfId="0" applyFont="1" applyFill="1" applyBorder="1" applyAlignment="1" applyProtection="1">
      <alignment horizontal="left" vertical="top" wrapText="1"/>
      <protection locked="0"/>
    </xf>
    <xf numFmtId="0" fontId="34" fillId="19" borderId="0" xfId="0" applyFont="1" applyFill="1" applyAlignment="1">
      <alignment horizontal="center" vertical="top" wrapText="1"/>
    </xf>
    <xf numFmtId="0" fontId="33" fillId="0" borderId="0" xfId="0" applyFont="1" applyAlignment="1">
      <alignment vertical="top" wrapText="1"/>
    </xf>
    <xf numFmtId="0" fontId="3" fillId="0" borderId="0" xfId="0" applyFont="1" applyAlignment="1">
      <alignment horizontal="right"/>
    </xf>
    <xf numFmtId="0" fontId="5" fillId="0" borderId="0" xfId="0" applyFont="1" applyAlignment="1">
      <alignment horizontal="left" vertical="top" wrapText="1"/>
    </xf>
    <xf numFmtId="0" fontId="27" fillId="3" borderId="0" xfId="0" applyFont="1" applyFill="1" applyAlignment="1">
      <alignment horizontal="center" vertical="center" wrapText="1"/>
    </xf>
    <xf numFmtId="0" fontId="5" fillId="0" borderId="0" xfId="0" applyFont="1" applyAlignment="1">
      <alignment vertical="top" wrapText="1"/>
    </xf>
    <xf numFmtId="0" fontId="3" fillId="0" borderId="24" xfId="0" applyFont="1" applyBorder="1" applyAlignment="1" applyProtection="1">
      <alignment horizontal="left" vertical="top" indent="2"/>
      <protection locked="0"/>
    </xf>
    <xf numFmtId="0" fontId="14" fillId="0" borderId="25" xfId="0" applyFont="1" applyBorder="1" applyAlignment="1">
      <alignment horizontal="left" vertical="top" indent="2"/>
    </xf>
    <xf numFmtId="0" fontId="14" fillId="0" borderId="26" xfId="0" applyFont="1" applyBorder="1" applyAlignment="1">
      <alignment horizontal="left" vertical="top" indent="2"/>
    </xf>
    <xf numFmtId="0" fontId="14" fillId="0" borderId="0" xfId="0" applyFont="1" applyBorder="1" applyAlignment="1">
      <alignment horizontal="left" vertical="top" indent="2"/>
    </xf>
    <xf numFmtId="0" fontId="14" fillId="0" borderId="21" xfId="0" applyFont="1" applyBorder="1" applyAlignment="1">
      <alignment horizontal="left" vertical="top" indent="2"/>
    </xf>
    <xf numFmtId="0" fontId="3" fillId="0" borderId="16" xfId="0" applyFont="1" applyBorder="1" applyAlignment="1" applyProtection="1">
      <alignment horizontal="left" vertical="top" wrapText="1" indent="2"/>
      <protection locked="0"/>
    </xf>
    <xf numFmtId="0" fontId="2" fillId="0" borderId="0" xfId="0" applyFont="1" applyAlignment="1">
      <alignment horizontal="center"/>
    </xf>
    <xf numFmtId="0" fontId="27" fillId="3" borderId="0" xfId="0" applyFont="1" applyFill="1" applyAlignment="1">
      <alignment horizontal="center" vertical="top" wrapText="1"/>
    </xf>
    <xf numFmtId="0" fontId="9" fillId="0" borderId="8" xfId="0" applyFont="1" applyBorder="1" applyAlignment="1">
      <alignment vertical="top" wrapText="1"/>
    </xf>
    <xf numFmtId="0" fontId="15" fillId="0" borderId="8" xfId="0" applyFont="1" applyBorder="1" applyAlignment="1">
      <alignment vertical="top" wrapText="1"/>
    </xf>
    <xf numFmtId="0" fontId="9" fillId="0" borderId="1" xfId="0" applyFont="1" applyBorder="1" applyAlignment="1">
      <alignment vertical="top" wrapText="1"/>
    </xf>
    <xf numFmtId="0" fontId="15" fillId="0" borderId="1" xfId="0" applyFont="1" applyBorder="1" applyAlignment="1">
      <alignmen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3" fillId="18" borderId="18" xfId="0" applyFont="1" applyFill="1" applyBorder="1" applyAlignment="1" applyProtection="1">
      <alignment horizontal="left" vertical="top" wrapText="1" indent="2"/>
      <protection locked="0"/>
    </xf>
    <xf numFmtId="0" fontId="14" fillId="18" borderId="19" xfId="0" applyFont="1" applyFill="1" applyBorder="1" applyAlignment="1">
      <alignment horizontal="left" vertical="top" indent="2"/>
    </xf>
    <xf numFmtId="0" fontId="14" fillId="18" borderId="20" xfId="0" applyFont="1" applyFill="1" applyBorder="1" applyAlignment="1">
      <alignment horizontal="left" vertical="top" indent="2"/>
    </xf>
    <xf numFmtId="0" fontId="43" fillId="19" borderId="0" xfId="0" applyFont="1" applyFill="1" applyAlignment="1">
      <alignment horizontal="center" vertical="top" wrapText="1"/>
    </xf>
    <xf numFmtId="0" fontId="19" fillId="0" borderId="0" xfId="0" applyFont="1" applyBorder="1" applyAlignment="1">
      <alignment horizontal="left"/>
    </xf>
    <xf numFmtId="0" fontId="2" fillId="0" borderId="0" xfId="0" applyFont="1" applyBorder="1" applyAlignment="1">
      <alignment horizontal="left"/>
    </xf>
    <xf numFmtId="0" fontId="56" fillId="0" borderId="1" xfId="0" applyFont="1" applyBorder="1" applyAlignment="1" applyProtection="1">
      <alignment horizontal="center" vertical="center" wrapText="1"/>
      <protection locked="0"/>
    </xf>
    <xf numFmtId="0" fontId="25" fillId="19" borderId="24" xfId="0" applyFont="1" applyFill="1" applyBorder="1" applyAlignment="1">
      <alignment horizontal="left" vertical="top" wrapText="1"/>
    </xf>
    <xf numFmtId="0" fontId="25" fillId="19" borderId="25" xfId="0" applyFont="1" applyFill="1" applyBorder="1" applyAlignment="1">
      <alignment horizontal="left" vertical="top" wrapText="1"/>
    </xf>
    <xf numFmtId="0" fontId="25" fillId="19" borderId="26" xfId="0" applyFont="1" applyFill="1" applyBorder="1" applyAlignment="1">
      <alignment horizontal="left" vertical="top" wrapText="1"/>
    </xf>
    <xf numFmtId="0" fontId="3" fillId="0" borderId="8"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3" fillId="0" borderId="0" xfId="0" applyFont="1" applyAlignment="1">
      <alignment horizontal="left" vertical="top" wrapText="1"/>
    </xf>
    <xf numFmtId="0" fontId="25" fillId="19" borderId="24" xfId="0" applyFont="1" applyFill="1" applyBorder="1" applyAlignment="1">
      <alignment horizontal="left" wrapText="1"/>
    </xf>
    <xf numFmtId="0" fontId="25" fillId="19" borderId="25" xfId="0" applyFont="1" applyFill="1" applyBorder="1" applyAlignment="1">
      <alignment horizontal="left" wrapText="1"/>
    </xf>
    <xf numFmtId="0" fontId="25" fillId="19" borderId="26" xfId="0" applyFont="1" applyFill="1" applyBorder="1" applyAlignment="1">
      <alignment horizontal="left" wrapText="1"/>
    </xf>
    <xf numFmtId="0" fontId="5" fillId="0" borderId="0" xfId="0" applyFont="1" applyBorder="1" applyAlignment="1">
      <alignment horizontal="left" vertical="top" wrapText="1"/>
    </xf>
    <xf numFmtId="0" fontId="3" fillId="0" borderId="1" xfId="0" applyFont="1" applyFill="1" applyBorder="1" applyAlignment="1" applyProtection="1">
      <alignment horizontal="left" wrapText="1"/>
      <protection locked="0"/>
    </xf>
    <xf numFmtId="0" fontId="5" fillId="0" borderId="0" xfId="0" applyFont="1" applyAlignment="1">
      <alignment horizontal="left" wrapText="1"/>
    </xf>
    <xf numFmtId="0" fontId="3" fillId="0" borderId="0" xfId="4" applyFont="1" applyAlignment="1">
      <alignment horizontal="left" vertical="top" wrapText="1"/>
    </xf>
    <xf numFmtId="0" fontId="3" fillId="0" borderId="0" xfId="0" applyFont="1" applyAlignment="1">
      <alignment horizontal="center" vertical="center" wrapText="1"/>
    </xf>
    <xf numFmtId="0" fontId="10" fillId="0" borderId="0" xfId="2" applyAlignment="1" applyProtection="1">
      <alignment horizontal="left" vertical="center" wrapText="1"/>
    </xf>
    <xf numFmtId="0" fontId="3" fillId="0" borderId="0" xfId="0" applyFont="1" applyAlignment="1">
      <alignment horizontal="left" vertical="top" wrapText="1"/>
    </xf>
    <xf numFmtId="0" fontId="41" fillId="0" borderId="0" xfId="0" applyFont="1" applyAlignment="1">
      <alignment horizontal="left" vertical="top" wrapText="1"/>
    </xf>
    <xf numFmtId="0" fontId="40" fillId="19" borderId="0" xfId="0" applyFont="1" applyFill="1" applyAlignment="1">
      <alignment horizontal="left" vertical="top" wrapText="1"/>
    </xf>
    <xf numFmtId="0" fontId="3" fillId="0" borderId="0" xfId="4" applyFont="1" applyAlignment="1">
      <alignment horizontal="left" vertical="center" wrapText="1"/>
    </xf>
    <xf numFmtId="0" fontId="57" fillId="18" borderId="0" xfId="0" applyFont="1" applyFill="1" applyAlignment="1">
      <alignment horizontal="right" vertical="top" wrapText="1"/>
    </xf>
    <xf numFmtId="0" fontId="58" fillId="18" borderId="0" xfId="0" applyFont="1" applyFill="1" applyAlignment="1">
      <alignment horizontal="right" vertical="top" wrapText="1"/>
    </xf>
    <xf numFmtId="0" fontId="10" fillId="18" borderId="0" xfId="2" applyFill="1" applyAlignment="1" applyProtection="1">
      <alignment horizontal="center" vertical="top" wrapText="1"/>
    </xf>
    <xf numFmtId="0" fontId="55" fillId="18" borderId="0" xfId="0" applyFont="1" applyFill="1" applyAlignment="1">
      <alignment horizontal="center" vertical="top" wrapText="1"/>
    </xf>
    <xf numFmtId="0" fontId="3" fillId="0" borderId="0" xfId="0" applyFont="1" applyFill="1" applyAlignment="1">
      <alignment vertical="top" wrapText="1"/>
    </xf>
    <xf numFmtId="0" fontId="40" fillId="19" borderId="35" xfId="4" applyFont="1" applyFill="1" applyBorder="1" applyAlignment="1">
      <alignment horizontal="center" vertical="top" wrapText="1"/>
    </xf>
    <xf numFmtId="0" fontId="40" fillId="19" borderId="36" xfId="4" applyFont="1" applyFill="1" applyBorder="1" applyAlignment="1">
      <alignment horizontal="center" vertical="top" wrapText="1"/>
    </xf>
    <xf numFmtId="0" fontId="40" fillId="19" borderId="37" xfId="4" applyFont="1" applyFill="1" applyBorder="1" applyAlignment="1">
      <alignment horizontal="center" vertical="top" wrapText="1"/>
    </xf>
    <xf numFmtId="0" fontId="40" fillId="19" borderId="39" xfId="4" applyFont="1" applyFill="1" applyBorder="1" applyAlignment="1">
      <alignment horizontal="center" vertical="top" wrapText="1"/>
    </xf>
    <xf numFmtId="0" fontId="40" fillId="19" borderId="38" xfId="4" applyFont="1" applyFill="1" applyBorder="1" applyAlignment="1">
      <alignment horizontal="center" vertical="top" wrapText="1"/>
    </xf>
    <xf numFmtId="0" fontId="41" fillId="14" borderId="35" xfId="4" applyFont="1" applyFill="1" applyBorder="1" applyAlignment="1">
      <alignment horizontal="center" vertical="top" wrapText="1"/>
    </xf>
    <xf numFmtId="0" fontId="41" fillId="14" borderId="36" xfId="4" applyFont="1" applyFill="1" applyBorder="1" applyAlignment="1">
      <alignment horizontal="center" vertical="top" wrapText="1"/>
    </xf>
    <xf numFmtId="0" fontId="68" fillId="0" borderId="35" xfId="4" applyFont="1" applyBorder="1" applyAlignment="1">
      <alignment horizontal="left" vertical="top" wrapText="1"/>
    </xf>
    <xf numFmtId="0" fontId="68" fillId="0" borderId="36" xfId="4" applyFont="1" applyBorder="1" applyAlignment="1">
      <alignment horizontal="left" vertical="top" wrapText="1"/>
    </xf>
    <xf numFmtId="0" fontId="68" fillId="0" borderId="49" xfId="4" applyFont="1" applyBorder="1" applyAlignment="1">
      <alignment horizontal="left" vertical="top" wrapText="1"/>
    </xf>
    <xf numFmtId="0" fontId="68" fillId="0" borderId="50" xfId="4" applyFont="1" applyBorder="1" applyAlignment="1">
      <alignment horizontal="left" vertical="top" wrapText="1"/>
    </xf>
    <xf numFmtId="0" fontId="68" fillId="0" borderId="51" xfId="4" applyFont="1" applyBorder="1" applyAlignment="1">
      <alignment horizontal="left" vertical="top" wrapText="1"/>
    </xf>
    <xf numFmtId="0" fontId="68" fillId="0" borderId="37" xfId="4" applyFont="1" applyBorder="1" applyAlignment="1">
      <alignment horizontal="left" vertical="top" wrapText="1"/>
    </xf>
    <xf numFmtId="0" fontId="68" fillId="0" borderId="38" xfId="4" applyFont="1" applyBorder="1" applyAlignment="1">
      <alignment horizontal="left" vertical="top" wrapText="1"/>
    </xf>
    <xf numFmtId="0" fontId="41" fillId="14" borderId="37" xfId="4" applyFont="1" applyFill="1" applyBorder="1" applyAlignment="1">
      <alignment horizontal="center" vertical="top" wrapText="1"/>
    </xf>
    <xf numFmtId="0" fontId="41" fillId="14" borderId="39" xfId="4" applyFont="1" applyFill="1" applyBorder="1" applyAlignment="1">
      <alignment horizontal="center" vertical="top" wrapText="1"/>
    </xf>
    <xf numFmtId="0" fontId="41" fillId="14" borderId="38" xfId="4" applyFont="1" applyFill="1" applyBorder="1" applyAlignment="1">
      <alignment horizontal="center" vertical="top" wrapText="1"/>
    </xf>
    <xf numFmtId="0" fontId="61" fillId="0" borderId="0" xfId="0" applyFont="1" applyAlignment="1">
      <alignment horizontal="center" vertical="top" wrapText="1"/>
    </xf>
    <xf numFmtId="0" fontId="54" fillId="18" borderId="0" xfId="0" applyFont="1" applyFill="1" applyAlignment="1">
      <alignment horizontal="left" vertical="top" wrapText="1"/>
    </xf>
    <xf numFmtId="0" fontId="60" fillId="0" borderId="0" xfId="0" applyFont="1" applyAlignment="1">
      <alignment horizontal="left" vertical="top" wrapText="1"/>
    </xf>
    <xf numFmtId="0" fontId="69" fillId="0" borderId="40" xfId="0" applyFont="1" applyBorder="1" applyAlignment="1">
      <alignment horizontal="center" vertical="top" wrapText="1"/>
    </xf>
    <xf numFmtId="0" fontId="69" fillId="0" borderId="52" xfId="0" applyFont="1" applyBorder="1" applyAlignment="1">
      <alignment horizontal="center" vertical="top" wrapText="1"/>
    </xf>
    <xf numFmtId="0" fontId="69" fillId="0" borderId="53" xfId="0" applyFont="1" applyBorder="1" applyAlignment="1">
      <alignment horizontal="center" vertical="top" wrapText="1"/>
    </xf>
    <xf numFmtId="0" fontId="69" fillId="0" borderId="41" xfId="0" applyFont="1" applyBorder="1" applyAlignment="1">
      <alignment horizontal="center" vertical="top" wrapText="1"/>
    </xf>
    <xf numFmtId="0" fontId="69" fillId="0" borderId="42" xfId="0" applyFont="1" applyBorder="1" applyAlignment="1">
      <alignment horizontal="center" vertical="top" wrapText="1"/>
    </xf>
    <xf numFmtId="0" fontId="69" fillId="0" borderId="43" xfId="0" applyFont="1" applyBorder="1" applyAlignment="1">
      <alignment horizontal="center" vertical="top" wrapText="1"/>
    </xf>
    <xf numFmtId="0" fontId="69" fillId="0" borderId="44" xfId="0" applyFont="1" applyBorder="1" applyAlignment="1">
      <alignment horizontal="center" vertical="top" wrapText="1"/>
    </xf>
    <xf numFmtId="0" fontId="69" fillId="0" borderId="0" xfId="0" applyFont="1" applyBorder="1" applyAlignment="1">
      <alignment horizontal="center" vertical="top" wrapText="1"/>
    </xf>
    <xf numFmtId="0" fontId="69" fillId="0" borderId="45" xfId="0" applyFont="1" applyBorder="1" applyAlignment="1">
      <alignment horizontal="center" vertical="top" wrapText="1"/>
    </xf>
    <xf numFmtId="0" fontId="69" fillId="0" borderId="46" xfId="0" applyFont="1" applyBorder="1" applyAlignment="1">
      <alignment horizontal="center" vertical="top" wrapText="1"/>
    </xf>
    <xf numFmtId="0" fontId="69" fillId="0" borderId="47" xfId="0" applyFont="1" applyBorder="1" applyAlignment="1">
      <alignment horizontal="center" vertical="top" wrapText="1"/>
    </xf>
    <xf numFmtId="0" fontId="69" fillId="0" borderId="48" xfId="0" applyFont="1" applyBorder="1" applyAlignment="1">
      <alignment horizontal="center" vertical="top" wrapText="1"/>
    </xf>
    <xf numFmtId="0" fontId="61" fillId="0" borderId="32" xfId="0" applyFont="1" applyBorder="1" applyAlignment="1" applyProtection="1">
      <alignment horizontal="left" vertical="center" wrapText="1"/>
    </xf>
    <xf numFmtId="0" fontId="61" fillId="0" borderId="33" xfId="0" applyFont="1" applyBorder="1" applyAlignment="1" applyProtection="1">
      <alignment horizontal="left" vertical="center" wrapText="1"/>
    </xf>
  </cellXfs>
  <cellStyles count="5">
    <cellStyle name="Good" xfId="1" builtinId="26"/>
    <cellStyle name="Hyperlink" xfId="2" builtinId="8"/>
    <cellStyle name="Hyperlink 2" xfId="3"/>
    <cellStyle name="Normal" xfId="0" builtinId="0"/>
    <cellStyle name="Normal 2" xfId="4"/>
  </cellStyles>
  <dxfs count="0"/>
  <tableStyles count="0" defaultTableStyle="TableStyleMedium9" defaultPivotStyle="PivotStyleLight16"/>
  <colors>
    <mruColors>
      <color rgb="FF1234F6"/>
      <color rgb="FF2C7E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hools-trampolining.co.uk/" TargetMode="External"/></Relationships>
</file>

<file path=xl/drawings/drawing1.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hlinkClick xmlns:r="http://schemas.openxmlformats.org/officeDocument/2006/relationships" r:id="rId1"/>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sga.org/" TargetMode="External"/><Relationship Id="rId1" Type="http://schemas.openxmlformats.org/officeDocument/2006/relationships/hyperlink" Target="https://www.bsga.org/wp-content/uploads/2013/08/BSGARulesTramp2017-18.pdf"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82"/>
  <sheetViews>
    <sheetView tabSelected="1" zoomScaleNormal="100" workbookViewId="0">
      <selection activeCell="C12" sqref="C12"/>
    </sheetView>
  </sheetViews>
  <sheetFormatPr defaultColWidth="9.140625" defaultRowHeight="12.75" x14ac:dyDescent="0.2"/>
  <cols>
    <col min="1" max="1" width="4.85546875" style="8" bestFit="1" customWidth="1"/>
    <col min="2" max="2" width="8" style="8" customWidth="1"/>
    <col min="3" max="3" width="25" style="2" customWidth="1"/>
    <col min="4" max="4" width="24.5703125" style="2" customWidth="1"/>
    <col min="5" max="5" width="15.5703125" style="8" customWidth="1"/>
    <col min="6" max="6" width="6.42578125" style="8" customWidth="1"/>
    <col min="7" max="7" width="21.28515625" style="2" customWidth="1"/>
    <col min="8" max="8" width="8.140625" style="4" customWidth="1"/>
    <col min="9" max="9" width="7.7109375" style="8" customWidth="1"/>
    <col min="10" max="10" width="9" style="21" customWidth="1"/>
    <col min="11" max="11" width="10.42578125" style="82" hidden="1" customWidth="1"/>
    <col min="12" max="12" width="7" style="82" customWidth="1"/>
    <col min="13" max="13" width="11.7109375" style="82" hidden="1" customWidth="1"/>
    <col min="14" max="14" width="11.140625" style="23" customWidth="1"/>
    <col min="15" max="15" width="12.5703125" style="24" customWidth="1"/>
    <col min="16" max="16384" width="9.140625" style="2"/>
  </cols>
  <sheetData>
    <row r="1" spans="1:15" ht="18" x14ac:dyDescent="0.2">
      <c r="C1" s="81" t="s">
        <v>43</v>
      </c>
      <c r="D1" s="147" t="s">
        <v>152</v>
      </c>
      <c r="H1" s="274" t="s">
        <v>259</v>
      </c>
      <c r="I1" s="274"/>
    </row>
    <row r="2" spans="1:15" ht="23.25" x14ac:dyDescent="0.35">
      <c r="A2" s="330" t="s">
        <v>199</v>
      </c>
      <c r="B2" s="330"/>
      <c r="C2" s="330"/>
      <c r="D2" s="330"/>
      <c r="E2" s="330"/>
      <c r="F2" s="330"/>
      <c r="G2" s="330"/>
      <c r="H2" s="330"/>
      <c r="I2" s="330"/>
      <c r="J2" s="330"/>
    </row>
    <row r="3" spans="1:15" ht="23.25" customHeight="1" x14ac:dyDescent="0.2">
      <c r="A3" s="251">
        <f>IF(C5="",2,1+MATCH(C5,Schools!A2:A102,0))</f>
        <v>2</v>
      </c>
      <c r="B3" s="252"/>
      <c r="C3" s="277" t="s">
        <v>177</v>
      </c>
      <c r="D3" s="278"/>
      <c r="E3" s="278"/>
      <c r="F3" s="278"/>
      <c r="G3" s="278"/>
      <c r="H3" s="278"/>
      <c r="I3" s="249">
        <v>2018</v>
      </c>
      <c r="J3" s="250"/>
    </row>
    <row r="4" spans="1:15" ht="36.75" customHeight="1" thickBot="1" x14ac:dyDescent="0.25">
      <c r="A4" s="279" t="s">
        <v>85</v>
      </c>
      <c r="B4" s="280"/>
      <c r="C4" s="425" t="s">
        <v>200</v>
      </c>
      <c r="D4" s="426"/>
      <c r="E4" s="275" t="s">
        <v>84</v>
      </c>
      <c r="F4" s="276"/>
      <c r="G4" s="331" t="s">
        <v>258</v>
      </c>
      <c r="H4" s="332"/>
      <c r="I4" s="332"/>
      <c r="J4" s="333"/>
    </row>
    <row r="5" spans="1:15" ht="16.5" customHeight="1" thickBot="1" x14ac:dyDescent="0.25">
      <c r="A5" s="283" t="s">
        <v>86</v>
      </c>
      <c r="B5" s="284"/>
      <c r="C5" s="281"/>
      <c r="D5" s="282"/>
      <c r="E5" s="283" t="s">
        <v>5</v>
      </c>
      <c r="F5" s="284"/>
      <c r="G5" s="334" t="s">
        <v>208</v>
      </c>
      <c r="H5" s="335"/>
      <c r="I5" s="335"/>
      <c r="J5" s="336"/>
      <c r="L5" s="83"/>
      <c r="M5" s="83"/>
    </row>
    <row r="6" spans="1:15" ht="16.5" customHeight="1" thickBot="1" x14ac:dyDescent="0.25">
      <c r="A6" s="283" t="s">
        <v>87</v>
      </c>
      <c r="B6" s="284"/>
      <c r="C6" s="303"/>
      <c r="D6" s="304"/>
      <c r="E6" s="283" t="s">
        <v>83</v>
      </c>
      <c r="F6" s="284"/>
      <c r="G6" s="337"/>
      <c r="H6" s="338"/>
      <c r="I6" s="338"/>
      <c r="J6" s="339"/>
    </row>
    <row r="7" spans="1:15" ht="30" customHeight="1" thickBot="1" x14ac:dyDescent="0.25">
      <c r="A7" s="309" t="s">
        <v>88</v>
      </c>
      <c r="B7" s="310"/>
      <c r="C7" s="305"/>
      <c r="D7" s="306"/>
      <c r="E7" s="283" t="s">
        <v>82</v>
      </c>
      <c r="F7" s="284"/>
      <c r="G7" s="337"/>
      <c r="H7" s="338"/>
      <c r="I7" s="338"/>
      <c r="J7" s="339"/>
      <c r="N7" s="55"/>
    </row>
    <row r="8" spans="1:15" ht="34.5" customHeight="1" thickBot="1" x14ac:dyDescent="0.25">
      <c r="A8" s="275"/>
      <c r="B8" s="276"/>
      <c r="C8" s="307"/>
      <c r="D8" s="308"/>
      <c r="E8" s="309" t="s">
        <v>241</v>
      </c>
      <c r="F8" s="310"/>
      <c r="G8" s="327"/>
      <c r="H8" s="328"/>
      <c r="I8" s="328"/>
      <c r="J8" s="329"/>
    </row>
    <row r="9" spans="1:15" ht="16.5" customHeight="1" thickBot="1" x14ac:dyDescent="0.25">
      <c r="A9" s="283" t="s">
        <v>89</v>
      </c>
      <c r="B9" s="284"/>
      <c r="C9" s="303"/>
      <c r="D9" s="304"/>
      <c r="E9" s="325" t="s">
        <v>143</v>
      </c>
      <c r="F9" s="326"/>
      <c r="G9" s="311"/>
      <c r="H9" s="312"/>
      <c r="I9" s="312"/>
      <c r="J9" s="313"/>
    </row>
    <row r="10" spans="1:15" ht="16.5" thickBot="1" x14ac:dyDescent="0.25">
      <c r="A10" s="25"/>
      <c r="B10" s="25"/>
      <c r="C10" s="5"/>
      <c r="D10" s="3"/>
      <c r="E10" s="25"/>
      <c r="F10" s="22"/>
      <c r="G10" s="7"/>
      <c r="H10" s="51"/>
      <c r="I10" s="22"/>
      <c r="J10" s="19"/>
      <c r="K10" s="259" t="s">
        <v>79</v>
      </c>
      <c r="L10" s="259"/>
      <c r="M10" s="259"/>
      <c r="N10" s="59"/>
      <c r="O10" s="59"/>
    </row>
    <row r="11" spans="1:15" ht="16.5" customHeight="1" thickBot="1" x14ac:dyDescent="0.25">
      <c r="A11" s="215" t="s">
        <v>60</v>
      </c>
      <c r="B11" s="216"/>
      <c r="C11" s="217" t="s">
        <v>2</v>
      </c>
      <c r="D11" s="218" t="s">
        <v>7</v>
      </c>
      <c r="E11" s="219" t="s">
        <v>75</v>
      </c>
      <c r="F11" s="220" t="s">
        <v>29</v>
      </c>
      <c r="G11" s="220" t="s">
        <v>28</v>
      </c>
      <c r="H11" s="220" t="s">
        <v>30</v>
      </c>
      <c r="I11" s="221" t="s">
        <v>3</v>
      </c>
      <c r="J11" s="221" t="s">
        <v>144</v>
      </c>
      <c r="K11" s="86" t="s">
        <v>77</v>
      </c>
      <c r="L11" s="258" t="s">
        <v>240</v>
      </c>
      <c r="M11" s="87" t="s">
        <v>64</v>
      </c>
      <c r="N11" s="53"/>
      <c r="O11" s="54"/>
    </row>
    <row r="12" spans="1:15" ht="18" customHeight="1" thickBot="1" x14ac:dyDescent="0.25">
      <c r="A12" s="26">
        <v>1</v>
      </c>
      <c r="B12" s="222"/>
      <c r="C12" s="228"/>
      <c r="D12" s="229"/>
      <c r="E12" s="230"/>
      <c r="F12" s="231"/>
      <c r="G12" s="232"/>
      <c r="H12" s="233" t="str">
        <f ca="1">IF(INDIRECT("E"&amp;ROW())="","",IF(INDIRECT("G"&amp;ROW())="",INDIRECT("Lists!K"&amp;INDIRECT("L"&amp;ROW())),HLOOKUP(INDIRECT("G"&amp;ROW()),GradeAges,INDIRECT("L"&amp;ROW()),FALSE)))</f>
        <v/>
      </c>
      <c r="I12" s="234"/>
      <c r="J12" s="235"/>
      <c r="K12" s="88" t="str">
        <f ca="1">IF(INDIRECT("E"&amp;ROW())="","",IF(MONTH(INDIRECT("E"&amp;ROW()))&lt;9,(1+$I$3-YEAR(INDIRECT("E"&amp;ROW()))),($I$3-YEAR(INDIRECT("E"&amp;ROW())))))</f>
        <v/>
      </c>
      <c r="L12" s="84" t="str">
        <f>IF(E12="","",VLOOKUP(E12,Lists!V$5:W$19,2,FALSE))</f>
        <v/>
      </c>
      <c r="M12" s="89" t="str">
        <f ca="1">IF(INDIRECT("K"&amp; ROW())="","",INDIRECT("Lists!K"&amp; INDIRECT("K"&amp; ROW())))</f>
        <v/>
      </c>
      <c r="O12" s="56"/>
    </row>
    <row r="13" spans="1:15" ht="18.75" customHeight="1" thickBot="1" x14ac:dyDescent="0.25">
      <c r="A13" s="26">
        <v>2</v>
      </c>
      <c r="B13" s="222"/>
      <c r="C13" s="228"/>
      <c r="D13" s="229"/>
      <c r="E13" s="230"/>
      <c r="F13" s="231"/>
      <c r="G13" s="232"/>
      <c r="H13" s="233" t="str">
        <f ca="1">IF(INDIRECT("E"&amp;ROW())="","",IF(INDIRECT("G"&amp;ROW())="",INDIRECT("Lists!K"&amp;INDIRECT("L"&amp;ROW())),HLOOKUP(INDIRECT("G"&amp;ROW()),GradeAges,INDIRECT("L"&amp;ROW()),FALSE)))</f>
        <v/>
      </c>
      <c r="I13" s="234"/>
      <c r="J13" s="235"/>
      <c r="K13" s="88" t="str">
        <f t="shared" ref="K13:K59" ca="1" si="0">IF(INDIRECT("E"&amp;ROW())="","",IF(MONTH(INDIRECT("E"&amp;ROW()))&lt;9,(1+$I$3-YEAR(INDIRECT("E"&amp;ROW()))),($I$3-YEAR(INDIRECT("E"&amp;ROW())))))</f>
        <v/>
      </c>
      <c r="L13" s="84" t="str">
        <f>IF(E13="","",VLOOKUP(E13,Lists!V$5:W$19,2,FALSE))</f>
        <v/>
      </c>
      <c r="M13" s="89" t="str">
        <f t="shared" ref="M13:M59" ca="1" si="1">IF(INDIRECT("K"&amp; ROW())="","",INDIRECT("Lists!K"&amp; INDIRECT("K"&amp; ROW())))</f>
        <v/>
      </c>
      <c r="O13" s="56"/>
    </row>
    <row r="14" spans="1:15" ht="16.5" thickBot="1" x14ac:dyDescent="0.25">
      <c r="A14" s="27">
        <v>3</v>
      </c>
      <c r="B14" s="223"/>
      <c r="C14" s="228"/>
      <c r="D14" s="236"/>
      <c r="E14" s="230"/>
      <c r="F14" s="231"/>
      <c r="G14" s="232"/>
      <c r="H14" s="233" t="str">
        <f ca="1">IF(INDIRECT("E"&amp;ROW())="","",IF(INDIRECT("G"&amp;ROW())="",INDIRECT("Lists!K"&amp;INDIRECT("L"&amp;ROW())),HLOOKUP(INDIRECT("G"&amp;ROW()),GradeAges,INDIRECT("L"&amp;ROW()),FALSE)))</f>
        <v/>
      </c>
      <c r="I14" s="237"/>
      <c r="J14" s="235"/>
      <c r="K14" s="88" t="str">
        <f t="shared" ca="1" si="0"/>
        <v/>
      </c>
      <c r="L14" s="84" t="str">
        <f>IF(E14="","",VLOOKUP(E14,Lists!V$5:W$19,2,FALSE))</f>
        <v/>
      </c>
      <c r="M14" s="89" t="str">
        <f t="shared" ca="1" si="1"/>
        <v/>
      </c>
      <c r="O14" s="56"/>
    </row>
    <row r="15" spans="1:15" ht="16.5" customHeight="1" thickBot="1" x14ac:dyDescent="0.25">
      <c r="A15" s="314" t="s">
        <v>62</v>
      </c>
      <c r="B15" s="316"/>
      <c r="C15" s="299"/>
      <c r="D15" s="300"/>
      <c r="E15" s="248" t="s">
        <v>37</v>
      </c>
      <c r="F15" s="288"/>
      <c r="G15" s="289"/>
      <c r="H15" s="293" t="s">
        <v>15</v>
      </c>
      <c r="I15" s="294"/>
      <c r="J15" s="295"/>
      <c r="K15" s="88"/>
      <c r="L15" s="84"/>
      <c r="M15" s="89"/>
      <c r="N15" s="55"/>
      <c r="O15" s="56"/>
    </row>
    <row r="16" spans="1:15" ht="16.5" customHeight="1" thickBot="1" x14ac:dyDescent="0.25">
      <c r="A16" s="317" t="str">
        <f>IF(H15="All Day","","2nd Official:" )</f>
        <v/>
      </c>
      <c r="B16" s="319"/>
      <c r="C16" s="301"/>
      <c r="D16" s="302"/>
      <c r="E16" s="92" t="str">
        <f>IF(H15="All Day","","Job:" )</f>
        <v/>
      </c>
      <c r="F16" s="288"/>
      <c r="G16" s="289"/>
      <c r="H16" s="296" t="str">
        <f>IF(H15="All Day","",IF(H15="Morning","Afternoon","Morning"))</f>
        <v/>
      </c>
      <c r="I16" s="297"/>
      <c r="J16" s="298"/>
      <c r="K16" s="88"/>
      <c r="L16" s="84"/>
      <c r="M16" s="89"/>
      <c r="N16" s="55"/>
      <c r="O16" s="56"/>
    </row>
    <row r="17" spans="1:15" ht="16.5" thickBot="1" x14ac:dyDescent="0.25">
      <c r="A17" s="18">
        <v>4</v>
      </c>
      <c r="B17" s="224"/>
      <c r="C17" s="228"/>
      <c r="D17" s="238"/>
      <c r="E17" s="230"/>
      <c r="F17" s="231"/>
      <c r="G17" s="232"/>
      <c r="H17" s="233" t="str">
        <f ca="1">IF(INDIRECT("E"&amp;ROW())="","",IF(INDIRECT("G"&amp;ROW())="",INDIRECT("Lists!K"&amp;INDIRECT("L"&amp;ROW())),HLOOKUP(INDIRECT("G"&amp;ROW()),GradeAges,INDIRECT("L"&amp;ROW()),FALSE)))</f>
        <v/>
      </c>
      <c r="I17" s="239"/>
      <c r="J17" s="235"/>
      <c r="K17" s="88" t="str">
        <f t="shared" ca="1" si="0"/>
        <v/>
      </c>
      <c r="L17" s="84" t="str">
        <f>IF(E17="","",VLOOKUP(E17,Lists!V$5:W$19,2,FALSE))</f>
        <v/>
      </c>
      <c r="M17" s="89" t="str">
        <f t="shared" ca="1" si="1"/>
        <v/>
      </c>
      <c r="O17" s="56"/>
    </row>
    <row r="18" spans="1:15" ht="16.5" thickBot="1" x14ac:dyDescent="0.25">
      <c r="A18" s="26">
        <v>5</v>
      </c>
      <c r="B18" s="222"/>
      <c r="C18" s="228"/>
      <c r="D18" s="229"/>
      <c r="E18" s="230"/>
      <c r="F18" s="231"/>
      <c r="G18" s="232"/>
      <c r="H18" s="233" t="str">
        <f ca="1">IF(INDIRECT("E"&amp;ROW())="","",IF(INDIRECT("G"&amp;ROW())="",INDIRECT("Lists!K"&amp;INDIRECT("L"&amp;ROW())),HLOOKUP(INDIRECT("G"&amp;ROW()),GradeAges,INDIRECT("L"&amp;ROW()),FALSE)))</f>
        <v/>
      </c>
      <c r="I18" s="239"/>
      <c r="J18" s="235"/>
      <c r="K18" s="88" t="str">
        <f t="shared" ca="1" si="0"/>
        <v/>
      </c>
      <c r="L18" s="84" t="str">
        <f>IF(E18="","",VLOOKUP(E18,Lists!V$5:W$19,2,FALSE))</f>
        <v/>
      </c>
      <c r="M18" s="89" t="str">
        <f t="shared" ca="1" si="1"/>
        <v/>
      </c>
      <c r="O18" s="56"/>
    </row>
    <row r="19" spans="1:15" ht="16.5" customHeight="1" thickBot="1" x14ac:dyDescent="0.25">
      <c r="A19" s="314" t="s">
        <v>63</v>
      </c>
      <c r="B19" s="315"/>
      <c r="C19" s="299"/>
      <c r="D19" s="300"/>
      <c r="E19" s="248" t="s">
        <v>196</v>
      </c>
      <c r="F19" s="288"/>
      <c r="G19" s="289"/>
      <c r="H19" s="293" t="s">
        <v>15</v>
      </c>
      <c r="I19" s="294"/>
      <c r="J19" s="295"/>
      <c r="K19" s="88"/>
      <c r="L19" s="84"/>
      <c r="M19" s="89"/>
      <c r="N19" s="57"/>
      <c r="O19" s="58"/>
    </row>
    <row r="20" spans="1:15" ht="16.5" customHeight="1" thickBot="1" x14ac:dyDescent="0.25">
      <c r="A20" s="317" t="str">
        <f>IF(H19="All Day","","2nd Judge:" )</f>
        <v/>
      </c>
      <c r="B20" s="318"/>
      <c r="C20" s="301"/>
      <c r="D20" s="302"/>
      <c r="E20" s="92" t="str">
        <f>IF(H19="All Day","","Level:" )</f>
        <v/>
      </c>
      <c r="F20" s="288"/>
      <c r="G20" s="289"/>
      <c r="H20" s="296" t="str">
        <f>IF(H19="All Day","",IF(H19="Morning","Afternoon","Morning"))</f>
        <v/>
      </c>
      <c r="I20" s="297"/>
      <c r="J20" s="298"/>
      <c r="K20" s="88"/>
      <c r="L20" s="84"/>
      <c r="M20" s="89"/>
      <c r="N20" s="57"/>
      <c r="O20" s="58"/>
    </row>
    <row r="21" spans="1:15" ht="16.5" thickBot="1" x14ac:dyDescent="0.25">
      <c r="A21" s="26">
        <v>6</v>
      </c>
      <c r="B21" s="222"/>
      <c r="C21" s="228"/>
      <c r="D21" s="238"/>
      <c r="E21" s="230"/>
      <c r="F21" s="231"/>
      <c r="G21" s="232"/>
      <c r="H21" s="233" t="str">
        <f t="shared" ref="H21:H27" ca="1" si="2">IF(INDIRECT("E"&amp;ROW())="","",IF(INDIRECT("G"&amp;ROW())="",INDIRECT("Lists!K"&amp;INDIRECT("L"&amp;ROW())),HLOOKUP(INDIRECT("G"&amp;ROW()),GradeAges,INDIRECT("L"&amp;ROW()),FALSE)))</f>
        <v/>
      </c>
      <c r="I21" s="239"/>
      <c r="J21" s="235"/>
      <c r="K21" s="88" t="str">
        <f t="shared" ca="1" si="0"/>
        <v/>
      </c>
      <c r="L21" s="84" t="str">
        <f>IF(E21="","",VLOOKUP(E21,Lists!V$5:W$19,2,FALSE))</f>
        <v/>
      </c>
      <c r="M21" s="89" t="str">
        <f t="shared" ca="1" si="1"/>
        <v/>
      </c>
      <c r="O21" s="56"/>
    </row>
    <row r="22" spans="1:15" ht="16.5" thickBot="1" x14ac:dyDescent="0.25">
      <c r="A22" s="26">
        <v>7</v>
      </c>
      <c r="B22" s="222"/>
      <c r="C22" s="228"/>
      <c r="D22" s="229"/>
      <c r="E22" s="230"/>
      <c r="F22" s="240"/>
      <c r="G22" s="241"/>
      <c r="H22" s="233" t="str">
        <f t="shared" ca="1" si="2"/>
        <v/>
      </c>
      <c r="I22" s="242"/>
      <c r="J22" s="235"/>
      <c r="K22" s="88" t="str">
        <f t="shared" ca="1" si="0"/>
        <v/>
      </c>
      <c r="L22" s="84" t="str">
        <f>IF(E22="","",VLOOKUP(E22,Lists!V$5:W$19,2,FALSE))</f>
        <v/>
      </c>
      <c r="M22" s="89" t="str">
        <f t="shared" ca="1" si="1"/>
        <v/>
      </c>
      <c r="O22" s="56"/>
    </row>
    <row r="23" spans="1:15" ht="16.5" thickBot="1" x14ac:dyDescent="0.25">
      <c r="A23" s="26">
        <v>8</v>
      </c>
      <c r="B23" s="222"/>
      <c r="C23" s="228"/>
      <c r="D23" s="236"/>
      <c r="E23" s="230"/>
      <c r="F23" s="231"/>
      <c r="G23" s="232"/>
      <c r="H23" s="233" t="str">
        <f t="shared" ca="1" si="2"/>
        <v/>
      </c>
      <c r="I23" s="239"/>
      <c r="J23" s="235"/>
      <c r="K23" s="88" t="str">
        <f t="shared" ca="1" si="0"/>
        <v/>
      </c>
      <c r="L23" s="84" t="str">
        <f>IF(E23="","",VLOOKUP(E23,Lists!V$5:W$19,2,FALSE))</f>
        <v/>
      </c>
      <c r="M23" s="89" t="str">
        <f t="shared" ca="1" si="1"/>
        <v/>
      </c>
      <c r="O23" s="56"/>
    </row>
    <row r="24" spans="1:15" ht="16.5" thickBot="1" x14ac:dyDescent="0.25">
      <c r="A24" s="27">
        <v>9</v>
      </c>
      <c r="B24" s="223"/>
      <c r="C24" s="228"/>
      <c r="D24" s="238"/>
      <c r="E24" s="230"/>
      <c r="F24" s="231"/>
      <c r="G24" s="232"/>
      <c r="H24" s="233" t="str">
        <f t="shared" ca="1" si="2"/>
        <v/>
      </c>
      <c r="I24" s="239"/>
      <c r="J24" s="235"/>
      <c r="K24" s="88" t="str">
        <f t="shared" ca="1" si="0"/>
        <v/>
      </c>
      <c r="L24" s="84" t="str">
        <f>IF(E24="","",VLOOKUP(E24,Lists!V$5:W$19,2,FALSE))</f>
        <v/>
      </c>
      <c r="M24" s="89" t="str">
        <f t="shared" ca="1" si="1"/>
        <v/>
      </c>
      <c r="O24" s="56"/>
    </row>
    <row r="25" spans="1:15" ht="16.5" thickBot="1" x14ac:dyDescent="0.25">
      <c r="A25" s="18">
        <v>10</v>
      </c>
      <c r="B25" s="224"/>
      <c r="C25" s="228"/>
      <c r="D25" s="229"/>
      <c r="E25" s="243"/>
      <c r="F25" s="231"/>
      <c r="G25" s="232"/>
      <c r="H25" s="233" t="str">
        <f t="shared" ca="1" si="2"/>
        <v/>
      </c>
      <c r="I25" s="239"/>
      <c r="J25" s="235"/>
      <c r="K25" s="88" t="str">
        <f t="shared" ca="1" si="0"/>
        <v/>
      </c>
      <c r="L25" s="84" t="str">
        <f>IF(E25="","",VLOOKUP(E25,Lists!V$5:W$19,2,FALSE))</f>
        <v/>
      </c>
      <c r="M25" s="89" t="str">
        <f t="shared" ca="1" si="1"/>
        <v/>
      </c>
      <c r="O25" s="56"/>
    </row>
    <row r="26" spans="1:15" ht="16.5" thickBot="1" x14ac:dyDescent="0.25">
      <c r="A26" s="26">
        <v>11</v>
      </c>
      <c r="B26" s="222"/>
      <c r="C26" s="228"/>
      <c r="D26" s="238"/>
      <c r="E26" s="230"/>
      <c r="F26" s="231"/>
      <c r="G26" s="232"/>
      <c r="H26" s="233" t="str">
        <f t="shared" ca="1" si="2"/>
        <v/>
      </c>
      <c r="I26" s="239"/>
      <c r="J26" s="235"/>
      <c r="K26" s="88" t="str">
        <f t="shared" ca="1" si="0"/>
        <v/>
      </c>
      <c r="L26" s="84" t="str">
        <f>IF(E26="","",VLOOKUP(E26,Lists!V$5:W$19,2,FALSE))</f>
        <v/>
      </c>
      <c r="M26" s="89" t="str">
        <f t="shared" ca="1" si="1"/>
        <v/>
      </c>
      <c r="O26" s="56"/>
    </row>
    <row r="27" spans="1:15" ht="16.5" thickBot="1" x14ac:dyDescent="0.25">
      <c r="A27" s="26">
        <v>12</v>
      </c>
      <c r="B27" s="225"/>
      <c r="C27" s="228"/>
      <c r="D27" s="229"/>
      <c r="E27" s="230"/>
      <c r="F27" s="231"/>
      <c r="G27" s="232"/>
      <c r="H27" s="233" t="str">
        <f t="shared" ca="1" si="2"/>
        <v/>
      </c>
      <c r="I27" s="239"/>
      <c r="J27" s="235"/>
      <c r="K27" s="88" t="str">
        <f t="shared" ca="1" si="0"/>
        <v/>
      </c>
      <c r="L27" s="84" t="str">
        <f>IF(E27="","",VLOOKUP(E27,Lists!V$5:W$19,2,FALSE))</f>
        <v/>
      </c>
      <c r="M27" s="89" t="str">
        <f t="shared" ca="1" si="1"/>
        <v/>
      </c>
      <c r="O27" s="56"/>
    </row>
    <row r="28" spans="1:15" ht="16.5" customHeight="1" thickBot="1" x14ac:dyDescent="0.25">
      <c r="A28" s="314" t="s">
        <v>62</v>
      </c>
      <c r="B28" s="316"/>
      <c r="C28" s="299"/>
      <c r="D28" s="300"/>
      <c r="E28" s="248" t="s">
        <v>37</v>
      </c>
      <c r="F28" s="288"/>
      <c r="G28" s="289"/>
      <c r="H28" s="290" t="s">
        <v>15</v>
      </c>
      <c r="I28" s="291"/>
      <c r="J28" s="292"/>
      <c r="K28" s="88"/>
      <c r="L28" s="84"/>
      <c r="M28" s="89"/>
      <c r="N28" s="55"/>
      <c r="O28" s="56"/>
    </row>
    <row r="29" spans="1:15" ht="16.5" customHeight="1" thickBot="1" x14ac:dyDescent="0.25">
      <c r="A29" s="317" t="str">
        <f>IF(H28="All Day","","2nd Official:" )</f>
        <v/>
      </c>
      <c r="B29" s="319"/>
      <c r="C29" s="301"/>
      <c r="D29" s="302"/>
      <c r="E29" s="92" t="str">
        <f>IF(H28="All Day","","Job:" )</f>
        <v/>
      </c>
      <c r="F29" s="288"/>
      <c r="G29" s="289"/>
      <c r="H29" s="285" t="str">
        <f>IF(H28="All Day","",IF(H28="Morning","Afternoon","Morning"))</f>
        <v/>
      </c>
      <c r="I29" s="286"/>
      <c r="J29" s="287"/>
      <c r="K29" s="88"/>
      <c r="L29" s="84"/>
      <c r="M29" s="89"/>
      <c r="N29" s="55"/>
      <c r="O29" s="56"/>
    </row>
    <row r="30" spans="1:15" ht="16.5" thickBot="1" x14ac:dyDescent="0.25">
      <c r="A30" s="26">
        <v>13</v>
      </c>
      <c r="B30" s="226"/>
      <c r="C30" s="228"/>
      <c r="D30" s="236"/>
      <c r="E30" s="230"/>
      <c r="F30" s="231"/>
      <c r="G30" s="232"/>
      <c r="H30" s="233" t="str">
        <f t="shared" ref="H30:H37" ca="1" si="3">IF(INDIRECT("E"&amp;ROW())="","",IF(INDIRECT("G"&amp;ROW())="",INDIRECT("Lists!K"&amp;INDIRECT("L"&amp;ROW())),HLOOKUP(INDIRECT("G"&amp;ROW()),GradeAges,INDIRECT("L"&amp;ROW()),FALSE)))</f>
        <v/>
      </c>
      <c r="I30" s="239"/>
      <c r="J30" s="235"/>
      <c r="K30" s="88" t="str">
        <f t="shared" ca="1" si="0"/>
        <v/>
      </c>
      <c r="L30" s="84" t="str">
        <f>IF(E30="","",VLOOKUP(E30,Lists!V$5:W$19,2,FALSE))</f>
        <v/>
      </c>
      <c r="M30" s="89" t="str">
        <f t="shared" ca="1" si="1"/>
        <v/>
      </c>
      <c r="N30" s="55"/>
      <c r="O30" s="56"/>
    </row>
    <row r="31" spans="1:15" ht="16.5" thickBot="1" x14ac:dyDescent="0.25">
      <c r="A31" s="26">
        <v>14</v>
      </c>
      <c r="B31" s="225"/>
      <c r="C31" s="228"/>
      <c r="D31" s="238"/>
      <c r="E31" s="230"/>
      <c r="F31" s="231"/>
      <c r="G31" s="232"/>
      <c r="H31" s="233" t="str">
        <f t="shared" ca="1" si="3"/>
        <v/>
      </c>
      <c r="I31" s="239"/>
      <c r="J31" s="235"/>
      <c r="K31" s="88" t="str">
        <f t="shared" ca="1" si="0"/>
        <v/>
      </c>
      <c r="L31" s="84" t="str">
        <f>IF(E31="","",VLOOKUP(E31,Lists!V$5:W$19,2,FALSE))</f>
        <v/>
      </c>
      <c r="M31" s="89" t="str">
        <f t="shared" ca="1" si="1"/>
        <v/>
      </c>
      <c r="N31" s="55"/>
      <c r="O31" s="56"/>
    </row>
    <row r="32" spans="1:15" ht="16.5" thickBot="1" x14ac:dyDescent="0.25">
      <c r="A32" s="26">
        <v>15</v>
      </c>
      <c r="B32" s="226"/>
      <c r="C32" s="228"/>
      <c r="D32" s="229"/>
      <c r="E32" s="230"/>
      <c r="F32" s="231"/>
      <c r="G32" s="232"/>
      <c r="H32" s="233" t="str">
        <f t="shared" ca="1" si="3"/>
        <v/>
      </c>
      <c r="I32" s="239"/>
      <c r="J32" s="235"/>
      <c r="K32" s="88" t="str">
        <f t="shared" ca="1" si="0"/>
        <v/>
      </c>
      <c r="L32" s="84" t="str">
        <f>IF(E32="","",VLOOKUP(E32,Lists!V$5:W$19,2,FALSE))</f>
        <v/>
      </c>
      <c r="M32" s="89" t="str">
        <f t="shared" ca="1" si="1"/>
        <v/>
      </c>
      <c r="N32" s="55"/>
      <c r="O32" s="56"/>
    </row>
    <row r="33" spans="1:15" ht="16.5" thickBot="1" x14ac:dyDescent="0.25">
      <c r="A33" s="26">
        <v>16</v>
      </c>
      <c r="B33" s="226"/>
      <c r="C33" s="228"/>
      <c r="D33" s="238"/>
      <c r="E33" s="230"/>
      <c r="F33" s="231"/>
      <c r="G33" s="232"/>
      <c r="H33" s="233" t="str">
        <f t="shared" ca="1" si="3"/>
        <v/>
      </c>
      <c r="I33" s="239"/>
      <c r="J33" s="235"/>
      <c r="K33" s="88" t="str">
        <f t="shared" ca="1" si="0"/>
        <v/>
      </c>
      <c r="L33" s="84" t="str">
        <f>IF(E33="","",VLOOKUP(E33,Lists!V$5:W$19,2,FALSE))</f>
        <v/>
      </c>
      <c r="M33" s="89" t="str">
        <f t="shared" ca="1" si="1"/>
        <v/>
      </c>
      <c r="N33" s="55"/>
      <c r="O33" s="56"/>
    </row>
    <row r="34" spans="1:15" ht="16.5" thickBot="1" x14ac:dyDescent="0.25">
      <c r="A34" s="26">
        <v>17</v>
      </c>
      <c r="B34" s="226"/>
      <c r="C34" s="228"/>
      <c r="D34" s="229"/>
      <c r="E34" s="230"/>
      <c r="F34" s="231"/>
      <c r="G34" s="232"/>
      <c r="H34" s="233" t="str">
        <f t="shared" ca="1" si="3"/>
        <v/>
      </c>
      <c r="I34" s="239"/>
      <c r="J34" s="235"/>
      <c r="K34" s="88" t="str">
        <f t="shared" ca="1" si="0"/>
        <v/>
      </c>
      <c r="L34" s="84" t="str">
        <f>IF(E34="","",VLOOKUP(E34,Lists!V$5:W$19,2,FALSE))</f>
        <v/>
      </c>
      <c r="M34" s="89" t="str">
        <f t="shared" ca="1" si="1"/>
        <v/>
      </c>
      <c r="N34" s="55"/>
      <c r="O34" s="56"/>
    </row>
    <row r="35" spans="1:15" ht="16.5" thickBot="1" x14ac:dyDescent="0.25">
      <c r="A35" s="27">
        <v>18</v>
      </c>
      <c r="B35" s="227"/>
      <c r="C35" s="228"/>
      <c r="D35" s="236"/>
      <c r="E35" s="230"/>
      <c r="F35" s="231"/>
      <c r="G35" s="232"/>
      <c r="H35" s="233" t="str">
        <f t="shared" ca="1" si="3"/>
        <v/>
      </c>
      <c r="I35" s="239"/>
      <c r="J35" s="235"/>
      <c r="K35" s="88" t="str">
        <f t="shared" ca="1" si="0"/>
        <v/>
      </c>
      <c r="L35" s="84" t="str">
        <f>IF(E35="","",VLOOKUP(E35,Lists!V$5:W$19,2,FALSE))</f>
        <v/>
      </c>
      <c r="M35" s="89" t="str">
        <f t="shared" ca="1" si="1"/>
        <v/>
      </c>
      <c r="N35" s="55"/>
      <c r="O35" s="56"/>
    </row>
    <row r="36" spans="1:15" ht="16.5" thickBot="1" x14ac:dyDescent="0.25">
      <c r="A36" s="18">
        <v>19</v>
      </c>
      <c r="B36" s="225"/>
      <c r="C36" s="228"/>
      <c r="D36" s="238"/>
      <c r="E36" s="230"/>
      <c r="F36" s="231"/>
      <c r="G36" s="232"/>
      <c r="H36" s="233" t="str">
        <f t="shared" ca="1" si="3"/>
        <v/>
      </c>
      <c r="I36" s="239"/>
      <c r="J36" s="235"/>
      <c r="K36" s="88" t="str">
        <f t="shared" ca="1" si="0"/>
        <v/>
      </c>
      <c r="L36" s="84" t="str">
        <f>IF(E36="","",VLOOKUP(E36,Lists!V$5:W$19,2,FALSE))</f>
        <v/>
      </c>
      <c r="M36" s="89" t="str">
        <f t="shared" ca="1" si="1"/>
        <v/>
      </c>
      <c r="N36" s="55"/>
      <c r="O36" s="56"/>
    </row>
    <row r="37" spans="1:15" ht="16.5" thickBot="1" x14ac:dyDescent="0.25">
      <c r="A37" s="26">
        <v>20</v>
      </c>
      <c r="B37" s="226"/>
      <c r="C37" s="228"/>
      <c r="D37" s="229"/>
      <c r="E37" s="230"/>
      <c r="F37" s="231"/>
      <c r="G37" s="232"/>
      <c r="H37" s="233" t="str">
        <f t="shared" ca="1" si="3"/>
        <v/>
      </c>
      <c r="I37" s="239"/>
      <c r="J37" s="235"/>
      <c r="K37" s="88" t="str">
        <f t="shared" ca="1" si="0"/>
        <v/>
      </c>
      <c r="L37" s="84" t="str">
        <f>IF(E37="","",VLOOKUP(E37,Lists!V$5:W$19,2,FALSE))</f>
        <v/>
      </c>
      <c r="M37" s="89" t="str">
        <f t="shared" ca="1" si="1"/>
        <v/>
      </c>
      <c r="N37" s="55"/>
      <c r="O37" s="56"/>
    </row>
    <row r="38" spans="1:15" ht="16.5" customHeight="1" thickBot="1" x14ac:dyDescent="0.25">
      <c r="A38" s="314" t="s">
        <v>63</v>
      </c>
      <c r="B38" s="315"/>
      <c r="C38" s="299"/>
      <c r="D38" s="300"/>
      <c r="E38" s="248" t="s">
        <v>36</v>
      </c>
      <c r="F38" s="288"/>
      <c r="G38" s="289"/>
      <c r="H38" s="290" t="s">
        <v>15</v>
      </c>
      <c r="I38" s="291"/>
      <c r="J38" s="292"/>
      <c r="K38" s="88"/>
      <c r="L38" s="84"/>
      <c r="M38" s="89"/>
      <c r="N38" s="57"/>
      <c r="O38" s="58"/>
    </row>
    <row r="39" spans="1:15" ht="16.5" customHeight="1" thickBot="1" x14ac:dyDescent="0.25">
      <c r="A39" s="320" t="str">
        <f>IF(H38="All Day","","2nd Judge:" )</f>
        <v/>
      </c>
      <c r="B39" s="321"/>
      <c r="C39" s="301"/>
      <c r="D39" s="302"/>
      <c r="E39" s="248" t="str">
        <f>IF(H38="All Day","","Level:" )</f>
        <v/>
      </c>
      <c r="F39" s="288"/>
      <c r="G39" s="289"/>
      <c r="H39" s="285" t="str">
        <f>IF(H38="All Day","",IF(H38="Morning","Afternoon","Morning"))</f>
        <v/>
      </c>
      <c r="I39" s="286"/>
      <c r="J39" s="287"/>
      <c r="K39" s="88"/>
      <c r="L39" s="84"/>
      <c r="M39" s="89"/>
      <c r="N39" s="57"/>
      <c r="O39" s="58"/>
    </row>
    <row r="40" spans="1:15" ht="16.5" customHeight="1" thickBot="1" x14ac:dyDescent="0.25">
      <c r="A40" s="314" t="s">
        <v>62</v>
      </c>
      <c r="B40" s="315"/>
      <c r="C40" s="299"/>
      <c r="D40" s="300"/>
      <c r="E40" s="248" t="s">
        <v>37</v>
      </c>
      <c r="F40" s="288"/>
      <c r="G40" s="289"/>
      <c r="H40" s="290" t="s">
        <v>15</v>
      </c>
      <c r="I40" s="291"/>
      <c r="J40" s="292"/>
      <c r="K40" s="88"/>
      <c r="L40" s="84"/>
      <c r="M40" s="89"/>
      <c r="N40" s="57"/>
      <c r="O40" s="58"/>
    </row>
    <row r="41" spans="1:15" ht="16.5" customHeight="1" thickBot="1" x14ac:dyDescent="0.25">
      <c r="A41" s="320" t="str">
        <f>IF(H40="All Day","","2nd Judge:" )</f>
        <v/>
      </c>
      <c r="B41" s="321"/>
      <c r="C41" s="301"/>
      <c r="D41" s="302"/>
      <c r="E41" s="248" t="str">
        <f>IF(H40="All Day","","Level:" )</f>
        <v/>
      </c>
      <c r="F41" s="288"/>
      <c r="G41" s="289"/>
      <c r="H41" s="285" t="str">
        <f>IF(H40="All Day","",IF(H40="Morning","Afternoon","Morning"))</f>
        <v/>
      </c>
      <c r="I41" s="286"/>
      <c r="J41" s="287"/>
      <c r="K41" s="88"/>
      <c r="L41" s="84"/>
      <c r="M41" s="89"/>
      <c r="N41" s="57"/>
      <c r="O41" s="58"/>
    </row>
    <row r="42" spans="1:15" ht="16.5" customHeight="1" thickBot="1" x14ac:dyDescent="0.25">
      <c r="A42" s="314" t="s">
        <v>62</v>
      </c>
      <c r="B42" s="315"/>
      <c r="C42" s="299"/>
      <c r="D42" s="300"/>
      <c r="E42" s="248" t="s">
        <v>37</v>
      </c>
      <c r="F42" s="288"/>
      <c r="G42" s="289"/>
      <c r="H42" s="290" t="s">
        <v>15</v>
      </c>
      <c r="I42" s="291"/>
      <c r="J42" s="292"/>
      <c r="K42" s="88"/>
      <c r="L42" s="84"/>
      <c r="M42" s="89"/>
      <c r="N42" s="57"/>
      <c r="O42" s="58"/>
    </row>
    <row r="43" spans="1:15" ht="16.5" customHeight="1" thickBot="1" x14ac:dyDescent="0.25">
      <c r="A43" s="320" t="str">
        <f>IF(H42="All Day","","2nd Judge:" )</f>
        <v/>
      </c>
      <c r="B43" s="321"/>
      <c r="C43" s="301"/>
      <c r="D43" s="302"/>
      <c r="E43" s="248" t="str">
        <f>IF(H42="All Day","","Level:" )</f>
        <v/>
      </c>
      <c r="F43" s="288"/>
      <c r="G43" s="289"/>
      <c r="H43" s="285" t="str">
        <f>IF(H42="All Day","",IF(H42="Morning","Afternoon","Morning"))</f>
        <v/>
      </c>
      <c r="I43" s="286"/>
      <c r="J43" s="287"/>
      <c r="K43" s="88"/>
      <c r="L43" s="84"/>
      <c r="M43" s="89"/>
      <c r="N43" s="57"/>
      <c r="O43" s="58"/>
    </row>
    <row r="44" spans="1:15" ht="16.5" customHeight="1" thickBot="1" x14ac:dyDescent="0.25">
      <c r="A44" s="314" t="s">
        <v>63</v>
      </c>
      <c r="B44" s="316"/>
      <c r="C44" s="299"/>
      <c r="D44" s="300"/>
      <c r="E44" s="248" t="s">
        <v>36</v>
      </c>
      <c r="F44" s="288"/>
      <c r="G44" s="289"/>
      <c r="H44" s="290" t="s">
        <v>15</v>
      </c>
      <c r="I44" s="291"/>
      <c r="J44" s="292"/>
      <c r="K44" s="88"/>
      <c r="L44" s="84"/>
      <c r="M44" s="89"/>
      <c r="N44" s="55"/>
      <c r="O44" s="56"/>
    </row>
    <row r="45" spans="1:15" ht="16.5" customHeight="1" thickBot="1" x14ac:dyDescent="0.25">
      <c r="A45" s="320" t="str">
        <f>IF(H44="All Day","","2nd Official:" )</f>
        <v/>
      </c>
      <c r="B45" s="324"/>
      <c r="C45" s="301"/>
      <c r="D45" s="302"/>
      <c r="E45" s="248" t="str">
        <f>IF(H44="All Day","","Job:" )</f>
        <v/>
      </c>
      <c r="F45" s="288"/>
      <c r="G45" s="289"/>
      <c r="H45" s="285" t="str">
        <f>IF(H44="All Day","",IF(H44="Morning","Afternoon","Morning"))</f>
        <v/>
      </c>
      <c r="I45" s="286"/>
      <c r="J45" s="287"/>
      <c r="K45" s="88"/>
      <c r="L45" s="84"/>
      <c r="M45" s="89"/>
      <c r="N45" s="55"/>
      <c r="O45" s="56"/>
    </row>
    <row r="46" spans="1:15" ht="16.5" customHeight="1" thickBot="1" x14ac:dyDescent="0.25">
      <c r="A46" s="314" t="s">
        <v>63</v>
      </c>
      <c r="B46" s="316"/>
      <c r="C46" s="322"/>
      <c r="D46" s="323"/>
      <c r="E46" s="248" t="s">
        <v>36</v>
      </c>
      <c r="F46" s="288"/>
      <c r="G46" s="289"/>
      <c r="H46" s="290" t="s">
        <v>15</v>
      </c>
      <c r="I46" s="291"/>
      <c r="J46" s="292"/>
      <c r="K46" s="88"/>
      <c r="L46" s="84"/>
      <c r="M46" s="89"/>
      <c r="N46" s="55"/>
      <c r="O46" s="56"/>
    </row>
    <row r="47" spans="1:15" ht="16.5" customHeight="1" thickBot="1" x14ac:dyDescent="0.25">
      <c r="A47" s="320" t="str">
        <f>IF(H46="All Day","","2nd Official:" )</f>
        <v/>
      </c>
      <c r="B47" s="321"/>
      <c r="C47" s="301"/>
      <c r="D47" s="302"/>
      <c r="E47" s="248" t="str">
        <f>IF(H46="All Day","","Job:" )</f>
        <v/>
      </c>
      <c r="F47" s="288"/>
      <c r="G47" s="289"/>
      <c r="H47" s="285" t="str">
        <f>IF(H46="All Day","",IF(H46="Morning","Afternoon","Morning"))</f>
        <v/>
      </c>
      <c r="I47" s="286"/>
      <c r="J47" s="287"/>
      <c r="K47" s="88"/>
      <c r="L47" s="84"/>
      <c r="M47" s="89"/>
      <c r="N47" s="55"/>
      <c r="O47" s="56"/>
    </row>
    <row r="48" spans="1:15" ht="16.5" thickBot="1" x14ac:dyDescent="0.25">
      <c r="A48" s="26">
        <v>21</v>
      </c>
      <c r="B48" s="225"/>
      <c r="C48" s="228"/>
      <c r="D48" s="238"/>
      <c r="E48" s="230"/>
      <c r="F48" s="231"/>
      <c r="G48" s="232"/>
      <c r="H48" s="233" t="str">
        <f t="shared" ref="H48:H77" ca="1" si="4">IF(INDIRECT("E"&amp;ROW())="","",IF(INDIRECT("G"&amp;ROW())="",INDIRECT("Lists!K"&amp;INDIRECT("L"&amp;ROW())),HLOOKUP(INDIRECT("G"&amp;ROW()),GradeAges,INDIRECT("L"&amp;ROW()),FALSE)))</f>
        <v/>
      </c>
      <c r="I48" s="239"/>
      <c r="J48" s="235"/>
      <c r="K48" s="88" t="str">
        <f t="shared" ca="1" si="0"/>
        <v/>
      </c>
      <c r="L48" s="84" t="str">
        <f>IF(E48="","",VLOOKUP(E48,Lists!V$5:W$19,2,FALSE))</f>
        <v/>
      </c>
      <c r="M48" s="89" t="str">
        <f t="shared" ca="1" si="1"/>
        <v/>
      </c>
      <c r="N48" s="55"/>
      <c r="O48" s="56"/>
    </row>
    <row r="49" spans="1:15" ht="16.5" thickBot="1" x14ac:dyDescent="0.25">
      <c r="A49" s="26">
        <v>22</v>
      </c>
      <c r="B49" s="226"/>
      <c r="C49" s="228"/>
      <c r="D49" s="229"/>
      <c r="E49" s="230"/>
      <c r="F49" s="231"/>
      <c r="G49" s="232"/>
      <c r="H49" s="233" t="str">
        <f t="shared" ca="1" si="4"/>
        <v/>
      </c>
      <c r="I49" s="239"/>
      <c r="J49" s="235"/>
      <c r="K49" s="88" t="str">
        <f t="shared" ca="1" si="0"/>
        <v/>
      </c>
      <c r="L49" s="84" t="str">
        <f>IF(E49="","",VLOOKUP(E49,Lists!V$5:W$19,2,FALSE))</f>
        <v/>
      </c>
      <c r="M49" s="89" t="str">
        <f t="shared" ca="1" si="1"/>
        <v/>
      </c>
      <c r="N49" s="55"/>
      <c r="O49" s="56"/>
    </row>
    <row r="50" spans="1:15" ht="16.5" thickBot="1" x14ac:dyDescent="0.25">
      <c r="A50" s="26">
        <v>23</v>
      </c>
      <c r="B50" s="226"/>
      <c r="C50" s="228"/>
      <c r="D50" s="236"/>
      <c r="E50" s="230"/>
      <c r="F50" s="231"/>
      <c r="G50" s="232"/>
      <c r="H50" s="233" t="str">
        <f t="shared" ca="1" si="4"/>
        <v/>
      </c>
      <c r="I50" s="239"/>
      <c r="J50" s="235"/>
      <c r="K50" s="88" t="str">
        <f t="shared" ca="1" si="0"/>
        <v/>
      </c>
      <c r="L50" s="84" t="str">
        <f>IF(E50="","",VLOOKUP(E50,Lists!V$5:W$19,2,FALSE))</f>
        <v/>
      </c>
      <c r="M50" s="89" t="str">
        <f t="shared" ca="1" si="1"/>
        <v/>
      </c>
      <c r="N50" s="55"/>
      <c r="O50" s="56"/>
    </row>
    <row r="51" spans="1:15" ht="16.5" thickBot="1" x14ac:dyDescent="0.25">
      <c r="A51" s="26">
        <v>24</v>
      </c>
      <c r="B51" s="226"/>
      <c r="C51" s="228"/>
      <c r="D51" s="238"/>
      <c r="E51" s="230"/>
      <c r="F51" s="231"/>
      <c r="G51" s="232"/>
      <c r="H51" s="233" t="str">
        <f t="shared" ca="1" si="4"/>
        <v/>
      </c>
      <c r="I51" s="239"/>
      <c r="J51" s="235"/>
      <c r="K51" s="88" t="str">
        <f t="shared" ca="1" si="0"/>
        <v/>
      </c>
      <c r="L51" s="84" t="str">
        <f>IF(E51="","",VLOOKUP(E51,Lists!V$5:W$19,2,FALSE))</f>
        <v/>
      </c>
      <c r="M51" s="89" t="str">
        <f t="shared" ca="1" si="1"/>
        <v/>
      </c>
      <c r="N51" s="55"/>
      <c r="O51" s="56"/>
    </row>
    <row r="52" spans="1:15" ht="16.5" thickBot="1" x14ac:dyDescent="0.25">
      <c r="A52" s="26">
        <v>25</v>
      </c>
      <c r="B52" s="226"/>
      <c r="C52" s="228"/>
      <c r="D52" s="229"/>
      <c r="E52" s="230"/>
      <c r="F52" s="231"/>
      <c r="G52" s="232"/>
      <c r="H52" s="233" t="str">
        <f t="shared" ca="1" si="4"/>
        <v/>
      </c>
      <c r="I52" s="239"/>
      <c r="J52" s="235"/>
      <c r="K52" s="88" t="str">
        <f t="shared" ca="1" si="0"/>
        <v/>
      </c>
      <c r="L52" s="84" t="str">
        <f>IF(E52="","",VLOOKUP(E52,Lists!V$5:W$19,2,FALSE))</f>
        <v/>
      </c>
      <c r="M52" s="89" t="str">
        <f t="shared" ca="1" si="1"/>
        <v/>
      </c>
      <c r="N52" s="55"/>
      <c r="O52" s="56"/>
    </row>
    <row r="53" spans="1:15" ht="16.5" thickBot="1" x14ac:dyDescent="0.25">
      <c r="A53" s="26">
        <v>26</v>
      </c>
      <c r="B53" s="226"/>
      <c r="C53" s="244"/>
      <c r="D53" s="229"/>
      <c r="E53" s="230"/>
      <c r="F53" s="231"/>
      <c r="G53" s="232"/>
      <c r="H53" s="233" t="str">
        <f t="shared" ca="1" si="4"/>
        <v/>
      </c>
      <c r="I53" s="239"/>
      <c r="J53" s="235"/>
      <c r="K53" s="88" t="str">
        <f t="shared" ca="1" si="0"/>
        <v/>
      </c>
      <c r="L53" s="84" t="str">
        <f>IF(E53="","",VLOOKUP(E53,Lists!V$5:W$19,2,FALSE))</f>
        <v/>
      </c>
      <c r="M53" s="89" t="str">
        <f t="shared" ca="1" si="1"/>
        <v/>
      </c>
      <c r="N53" s="55"/>
      <c r="O53" s="56"/>
    </row>
    <row r="54" spans="1:15" ht="16.5" thickBot="1" x14ac:dyDescent="0.25">
      <c r="A54" s="27">
        <v>27</v>
      </c>
      <c r="B54" s="227"/>
      <c r="C54" s="244"/>
      <c r="D54" s="245"/>
      <c r="E54" s="230"/>
      <c r="F54" s="231"/>
      <c r="G54" s="232"/>
      <c r="H54" s="233" t="str">
        <f t="shared" ca="1" si="4"/>
        <v/>
      </c>
      <c r="I54" s="239"/>
      <c r="J54" s="235"/>
      <c r="K54" s="88" t="str">
        <f t="shared" ca="1" si="0"/>
        <v/>
      </c>
      <c r="L54" s="84" t="str">
        <f>IF(E54="","",VLOOKUP(E54,Lists!V$5:W$19,2,FALSE))</f>
        <v/>
      </c>
      <c r="M54" s="89" t="str">
        <f t="shared" ca="1" si="1"/>
        <v/>
      </c>
      <c r="N54" s="55"/>
      <c r="O54" s="56"/>
    </row>
    <row r="55" spans="1:15" ht="16.5" thickBot="1" x14ac:dyDescent="0.25">
      <c r="A55" s="18">
        <v>28</v>
      </c>
      <c r="B55" s="225"/>
      <c r="C55" s="244"/>
      <c r="D55" s="238"/>
      <c r="E55" s="230"/>
      <c r="F55" s="231"/>
      <c r="G55" s="232"/>
      <c r="H55" s="233" t="str">
        <f t="shared" ca="1" si="4"/>
        <v/>
      </c>
      <c r="I55" s="239"/>
      <c r="J55" s="235"/>
      <c r="K55" s="88" t="str">
        <f t="shared" ca="1" si="0"/>
        <v/>
      </c>
      <c r="L55" s="84" t="str">
        <f>IF(E55="","",VLOOKUP(E55,Lists!V$5:W$19,2,FALSE))</f>
        <v/>
      </c>
      <c r="M55" s="89" t="str">
        <f t="shared" ca="1" si="1"/>
        <v/>
      </c>
      <c r="N55" s="55"/>
      <c r="O55" s="56"/>
    </row>
    <row r="56" spans="1:15" ht="16.5" thickBot="1" x14ac:dyDescent="0.25">
      <c r="A56" s="26">
        <v>29</v>
      </c>
      <c r="B56" s="225"/>
      <c r="C56" s="244"/>
      <c r="D56" s="229"/>
      <c r="E56" s="230"/>
      <c r="F56" s="231"/>
      <c r="G56" s="232"/>
      <c r="H56" s="233" t="str">
        <f t="shared" ca="1" si="4"/>
        <v/>
      </c>
      <c r="I56" s="239"/>
      <c r="J56" s="235"/>
      <c r="K56" s="88" t="str">
        <f t="shared" ca="1" si="0"/>
        <v/>
      </c>
      <c r="L56" s="84" t="str">
        <f>IF(E56="","",VLOOKUP(E56,Lists!V$5:W$19,2,FALSE))</f>
        <v/>
      </c>
      <c r="M56" s="89" t="str">
        <f t="shared" ca="1" si="1"/>
        <v/>
      </c>
      <c r="N56" s="55"/>
      <c r="O56" s="56"/>
    </row>
    <row r="57" spans="1:15" ht="16.5" thickBot="1" x14ac:dyDescent="0.25">
      <c r="A57" s="26">
        <f t="shared" ref="A57:A62" si="5">A56+1</f>
        <v>30</v>
      </c>
      <c r="B57" s="226"/>
      <c r="C57" s="244"/>
      <c r="D57" s="229"/>
      <c r="E57" s="230"/>
      <c r="F57" s="231"/>
      <c r="G57" s="232"/>
      <c r="H57" s="233" t="str">
        <f t="shared" ca="1" si="4"/>
        <v/>
      </c>
      <c r="I57" s="239"/>
      <c r="J57" s="235"/>
      <c r="K57" s="88" t="str">
        <f t="shared" ca="1" si="0"/>
        <v/>
      </c>
      <c r="L57" s="84" t="str">
        <f>IF(E57="","",VLOOKUP(E57,Lists!V$5:W$19,2,FALSE))</f>
        <v/>
      </c>
      <c r="M57" s="89" t="str">
        <f t="shared" ca="1" si="1"/>
        <v/>
      </c>
      <c r="N57" s="55"/>
      <c r="O57" s="56"/>
    </row>
    <row r="58" spans="1:15" ht="16.5" thickBot="1" x14ac:dyDescent="0.25">
      <c r="A58" s="26">
        <f t="shared" si="5"/>
        <v>31</v>
      </c>
      <c r="B58" s="226"/>
      <c r="C58" s="244"/>
      <c r="D58" s="229"/>
      <c r="E58" s="230"/>
      <c r="F58" s="231"/>
      <c r="G58" s="232"/>
      <c r="H58" s="233" t="str">
        <f t="shared" ca="1" si="4"/>
        <v/>
      </c>
      <c r="I58" s="239"/>
      <c r="J58" s="235"/>
      <c r="K58" s="88" t="str">
        <f t="shared" ca="1" si="0"/>
        <v/>
      </c>
      <c r="L58" s="84" t="str">
        <f>IF(E58="","",VLOOKUP(E58,Lists!V$5:W$19,2,FALSE))</f>
        <v/>
      </c>
      <c r="M58" s="89" t="str">
        <f t="shared" ca="1" si="1"/>
        <v/>
      </c>
      <c r="N58" s="55"/>
      <c r="O58" s="56"/>
    </row>
    <row r="59" spans="1:15" ht="16.5" thickBot="1" x14ac:dyDescent="0.25">
      <c r="A59" s="26">
        <f t="shared" si="5"/>
        <v>32</v>
      </c>
      <c r="B59" s="226"/>
      <c r="C59" s="244"/>
      <c r="D59" s="229"/>
      <c r="E59" s="230"/>
      <c r="F59" s="231"/>
      <c r="G59" s="232"/>
      <c r="H59" s="233" t="str">
        <f t="shared" ca="1" si="4"/>
        <v/>
      </c>
      <c r="I59" s="239"/>
      <c r="J59" s="235"/>
      <c r="K59" s="88" t="str">
        <f t="shared" ca="1" si="0"/>
        <v/>
      </c>
      <c r="L59" s="84" t="str">
        <f>IF(E59="","",VLOOKUP(E59,Lists!V$5:W$19,2,FALSE))</f>
        <v/>
      </c>
      <c r="M59" s="89" t="str">
        <f t="shared" ca="1" si="1"/>
        <v/>
      </c>
      <c r="N59" s="55"/>
      <c r="O59" s="56"/>
    </row>
    <row r="60" spans="1:15" ht="16.5" thickBot="1" x14ac:dyDescent="0.25">
      <c r="A60" s="26">
        <f t="shared" si="5"/>
        <v>33</v>
      </c>
      <c r="B60" s="226"/>
      <c r="C60" s="246"/>
      <c r="D60" s="229"/>
      <c r="E60" s="230"/>
      <c r="F60" s="239"/>
      <c r="G60" s="232"/>
      <c r="H60" s="233" t="str">
        <f t="shared" ca="1" si="4"/>
        <v/>
      </c>
      <c r="I60" s="239"/>
      <c r="J60" s="235"/>
      <c r="K60" s="88" t="str">
        <f t="shared" ref="K60:K77" ca="1" si="6">IF(INDIRECT("E"&amp;ROW())="","",IF(MONTH(INDIRECT("E"&amp;ROW()))&lt;9,(1+$I$3-YEAR(INDIRECT("E"&amp;ROW()))),($I$3-YEAR(INDIRECT("E"&amp;ROW())))))</f>
        <v/>
      </c>
      <c r="L60" s="84" t="str">
        <f>IF(E60="","",VLOOKUP(E60,Lists!V$5:W$19,2,FALSE))</f>
        <v/>
      </c>
      <c r="M60" s="89" t="str">
        <f t="shared" ref="M60:M77" ca="1" si="7">IF(INDIRECT("K"&amp; ROW())="","",INDIRECT("Lists!K"&amp; INDIRECT("K"&amp; ROW())))</f>
        <v/>
      </c>
      <c r="N60" s="55"/>
      <c r="O60" s="56"/>
    </row>
    <row r="61" spans="1:15" ht="16.5" thickBot="1" x14ac:dyDescent="0.25">
      <c r="A61" s="26">
        <f t="shared" si="5"/>
        <v>34</v>
      </c>
      <c r="B61" s="226"/>
      <c r="C61" s="244"/>
      <c r="D61" s="229"/>
      <c r="E61" s="230"/>
      <c r="F61" s="231"/>
      <c r="G61" s="232"/>
      <c r="H61" s="233" t="str">
        <f t="shared" ca="1" si="4"/>
        <v/>
      </c>
      <c r="I61" s="239"/>
      <c r="J61" s="235"/>
      <c r="K61" s="88" t="str">
        <f t="shared" ca="1" si="6"/>
        <v/>
      </c>
      <c r="L61" s="84" t="str">
        <f>IF(E61="","",VLOOKUP(E61,Lists!V$5:W$19,2,FALSE))</f>
        <v/>
      </c>
      <c r="M61" s="89" t="str">
        <f t="shared" ca="1" si="7"/>
        <v/>
      </c>
      <c r="N61" s="55"/>
      <c r="O61" s="56"/>
    </row>
    <row r="62" spans="1:15" ht="16.5" thickBot="1" x14ac:dyDescent="0.25">
      <c r="A62" s="26">
        <f t="shared" si="5"/>
        <v>35</v>
      </c>
      <c r="B62" s="226"/>
      <c r="C62" s="244"/>
      <c r="D62" s="229"/>
      <c r="E62" s="230"/>
      <c r="F62" s="231"/>
      <c r="G62" s="232"/>
      <c r="H62" s="233" t="str">
        <f t="shared" ca="1" si="4"/>
        <v/>
      </c>
      <c r="I62" s="239"/>
      <c r="J62" s="235"/>
      <c r="K62" s="88" t="str">
        <f t="shared" ca="1" si="6"/>
        <v/>
      </c>
      <c r="L62" s="84" t="str">
        <f>IF(E62="","",VLOOKUP(E62,Lists!V$5:W$19,2,FALSE))</f>
        <v/>
      </c>
      <c r="M62" s="89" t="str">
        <f t="shared" ca="1" si="7"/>
        <v/>
      </c>
      <c r="N62" s="55"/>
      <c r="O62" s="56"/>
    </row>
    <row r="63" spans="1:15" ht="16.5" thickBot="1" x14ac:dyDescent="0.25">
      <c r="A63" s="26">
        <f>A62+1</f>
        <v>36</v>
      </c>
      <c r="B63" s="226"/>
      <c r="C63" s="244"/>
      <c r="D63" s="229"/>
      <c r="E63" s="230"/>
      <c r="F63" s="231"/>
      <c r="G63" s="232"/>
      <c r="H63" s="233" t="str">
        <f t="shared" ca="1" si="4"/>
        <v/>
      </c>
      <c r="I63" s="239"/>
      <c r="J63" s="235"/>
      <c r="K63" s="88" t="str">
        <f t="shared" ca="1" si="6"/>
        <v/>
      </c>
      <c r="L63" s="84" t="str">
        <f>IF(E63="","",VLOOKUP(E63,Lists!V$5:W$19,2,FALSE))</f>
        <v/>
      </c>
      <c r="M63" s="89" t="str">
        <f t="shared" ca="1" si="7"/>
        <v/>
      </c>
      <c r="N63" s="55"/>
      <c r="O63" s="56"/>
    </row>
    <row r="64" spans="1:15" ht="16.5" thickBot="1" x14ac:dyDescent="0.25">
      <c r="A64" s="26">
        <f>A63+1</f>
        <v>37</v>
      </c>
      <c r="B64" s="226"/>
      <c r="C64" s="244"/>
      <c r="D64" s="229"/>
      <c r="E64" s="230"/>
      <c r="F64" s="231"/>
      <c r="G64" s="232"/>
      <c r="H64" s="233" t="str">
        <f t="shared" ca="1" si="4"/>
        <v/>
      </c>
      <c r="I64" s="239"/>
      <c r="J64" s="235"/>
      <c r="K64" s="88" t="str">
        <f t="shared" ca="1" si="6"/>
        <v/>
      </c>
      <c r="L64" s="84" t="str">
        <f>IF(E64="","",VLOOKUP(E64,Lists!V$5:W$19,2,FALSE))</f>
        <v/>
      </c>
      <c r="M64" s="89" t="str">
        <f t="shared" ca="1" si="7"/>
        <v/>
      </c>
      <c r="N64" s="55"/>
      <c r="O64" s="56"/>
    </row>
    <row r="65" spans="1:15" ht="16.5" thickBot="1" x14ac:dyDescent="0.25">
      <c r="A65" s="26">
        <f>A64+1</f>
        <v>38</v>
      </c>
      <c r="B65" s="226"/>
      <c r="C65" s="244"/>
      <c r="D65" s="229"/>
      <c r="E65" s="230"/>
      <c r="F65" s="231"/>
      <c r="G65" s="232"/>
      <c r="H65" s="233" t="str">
        <f t="shared" ca="1" si="4"/>
        <v/>
      </c>
      <c r="I65" s="239"/>
      <c r="J65" s="235"/>
      <c r="K65" s="88" t="str">
        <f t="shared" ca="1" si="6"/>
        <v/>
      </c>
      <c r="L65" s="84" t="str">
        <f>IF(E65="","",VLOOKUP(E65,Lists!V$5:W$19,2,FALSE))</f>
        <v/>
      </c>
      <c r="M65" s="89" t="str">
        <f t="shared" ca="1" si="7"/>
        <v/>
      </c>
      <c r="N65" s="55"/>
      <c r="O65" s="56"/>
    </row>
    <row r="66" spans="1:15" ht="16.5" thickBot="1" x14ac:dyDescent="0.25">
      <c r="A66" s="26">
        <f>A65+1</f>
        <v>39</v>
      </c>
      <c r="B66" s="226"/>
      <c r="C66" s="244"/>
      <c r="D66" s="229"/>
      <c r="E66" s="230"/>
      <c r="F66" s="231"/>
      <c r="G66" s="232"/>
      <c r="H66" s="233" t="str">
        <f t="shared" ca="1" si="4"/>
        <v/>
      </c>
      <c r="I66" s="239"/>
      <c r="J66" s="235"/>
      <c r="K66" s="88" t="str">
        <f t="shared" ca="1" si="6"/>
        <v/>
      </c>
      <c r="L66" s="84" t="str">
        <f>IF(E66="","",VLOOKUP(E66,Lists!V$5:W$19,2,FALSE))</f>
        <v/>
      </c>
      <c r="M66" s="89" t="str">
        <f t="shared" ca="1" si="7"/>
        <v/>
      </c>
      <c r="N66" s="55"/>
      <c r="O66" s="56"/>
    </row>
    <row r="67" spans="1:15" ht="16.5" thickBot="1" x14ac:dyDescent="0.25">
      <c r="A67" s="26">
        <f>A66+1</f>
        <v>40</v>
      </c>
      <c r="B67" s="226"/>
      <c r="C67" s="244"/>
      <c r="D67" s="229"/>
      <c r="E67" s="230"/>
      <c r="F67" s="231"/>
      <c r="G67" s="232"/>
      <c r="H67" s="233" t="str">
        <f t="shared" ca="1" si="4"/>
        <v/>
      </c>
      <c r="I67" s="239"/>
      <c r="J67" s="235"/>
      <c r="K67" s="88" t="str">
        <f t="shared" ca="1" si="6"/>
        <v/>
      </c>
      <c r="L67" s="84" t="str">
        <f>IF(E67="","",VLOOKUP(E67,Lists!V$5:W$19,2,FALSE))</f>
        <v/>
      </c>
      <c r="M67" s="89" t="str">
        <f t="shared" ca="1" si="7"/>
        <v/>
      </c>
      <c r="N67" s="55"/>
      <c r="O67" s="56"/>
    </row>
    <row r="68" spans="1:15" ht="16.5" thickBot="1" x14ac:dyDescent="0.25">
      <c r="A68" s="26">
        <f t="shared" ref="A68:A77" si="8">A67+1</f>
        <v>41</v>
      </c>
      <c r="B68" s="226"/>
      <c r="C68" s="244"/>
      <c r="D68" s="229"/>
      <c r="E68" s="230"/>
      <c r="F68" s="231"/>
      <c r="G68" s="232"/>
      <c r="H68" s="233" t="str">
        <f t="shared" ca="1" si="4"/>
        <v/>
      </c>
      <c r="I68" s="239"/>
      <c r="J68" s="235"/>
      <c r="K68" s="88" t="str">
        <f t="shared" ca="1" si="6"/>
        <v/>
      </c>
      <c r="L68" s="84" t="str">
        <f>IF(E68="","",VLOOKUP(E68,Lists!V$5:W$19,2,FALSE))</f>
        <v/>
      </c>
      <c r="M68" s="89" t="str">
        <f t="shared" ca="1" si="7"/>
        <v/>
      </c>
      <c r="N68" s="55"/>
      <c r="O68" s="56"/>
    </row>
    <row r="69" spans="1:15" ht="16.5" thickBot="1" x14ac:dyDescent="0.25">
      <c r="A69" s="26">
        <f t="shared" si="8"/>
        <v>42</v>
      </c>
      <c r="B69" s="226"/>
      <c r="C69" s="244"/>
      <c r="D69" s="229"/>
      <c r="E69" s="230"/>
      <c r="F69" s="231"/>
      <c r="G69" s="232"/>
      <c r="H69" s="233" t="str">
        <f t="shared" ca="1" si="4"/>
        <v/>
      </c>
      <c r="I69" s="239"/>
      <c r="J69" s="235"/>
      <c r="K69" s="88" t="str">
        <f t="shared" ca="1" si="6"/>
        <v/>
      </c>
      <c r="L69" s="84" t="str">
        <f>IF(E69="","",VLOOKUP(E69,Lists!V$5:W$19,2,FALSE))</f>
        <v/>
      </c>
      <c r="M69" s="89" t="str">
        <f t="shared" ca="1" si="7"/>
        <v/>
      </c>
      <c r="N69" s="55"/>
      <c r="O69" s="56"/>
    </row>
    <row r="70" spans="1:15" ht="16.5" thickBot="1" x14ac:dyDescent="0.25">
      <c r="A70" s="26">
        <f t="shared" si="8"/>
        <v>43</v>
      </c>
      <c r="B70" s="226"/>
      <c r="C70" s="244"/>
      <c r="D70" s="229"/>
      <c r="E70" s="230"/>
      <c r="F70" s="231"/>
      <c r="G70" s="232"/>
      <c r="H70" s="233" t="str">
        <f t="shared" ca="1" si="4"/>
        <v/>
      </c>
      <c r="I70" s="239"/>
      <c r="J70" s="235"/>
      <c r="K70" s="88" t="str">
        <f t="shared" ca="1" si="6"/>
        <v/>
      </c>
      <c r="L70" s="84" t="str">
        <f>IF(E70="","",VLOOKUP(E70,Lists!V$5:W$19,2,FALSE))</f>
        <v/>
      </c>
      <c r="M70" s="89" t="str">
        <f t="shared" ca="1" si="7"/>
        <v/>
      </c>
      <c r="N70" s="55"/>
      <c r="O70" s="56"/>
    </row>
    <row r="71" spans="1:15" ht="16.5" thickBot="1" x14ac:dyDescent="0.25">
      <c r="A71" s="26">
        <f t="shared" si="8"/>
        <v>44</v>
      </c>
      <c r="B71" s="226"/>
      <c r="C71" s="244"/>
      <c r="D71" s="229"/>
      <c r="E71" s="230"/>
      <c r="F71" s="231"/>
      <c r="G71" s="232"/>
      <c r="H71" s="233" t="str">
        <f t="shared" ca="1" si="4"/>
        <v/>
      </c>
      <c r="I71" s="239"/>
      <c r="J71" s="235"/>
      <c r="K71" s="88" t="str">
        <f t="shared" ca="1" si="6"/>
        <v/>
      </c>
      <c r="L71" s="84" t="str">
        <f>IF(E71="","",VLOOKUP(E71,Lists!V$5:W$19,2,FALSE))</f>
        <v/>
      </c>
      <c r="M71" s="89" t="str">
        <f t="shared" ca="1" si="7"/>
        <v/>
      </c>
      <c r="N71" s="55"/>
      <c r="O71" s="56"/>
    </row>
    <row r="72" spans="1:15" ht="16.5" thickBot="1" x14ac:dyDescent="0.25">
      <c r="A72" s="26">
        <f t="shared" si="8"/>
        <v>45</v>
      </c>
      <c r="B72" s="226"/>
      <c r="C72" s="244"/>
      <c r="D72" s="229"/>
      <c r="E72" s="230"/>
      <c r="F72" s="231"/>
      <c r="G72" s="232"/>
      <c r="H72" s="233" t="str">
        <f t="shared" ca="1" si="4"/>
        <v/>
      </c>
      <c r="I72" s="239"/>
      <c r="J72" s="235"/>
      <c r="K72" s="88" t="str">
        <f t="shared" ca="1" si="6"/>
        <v/>
      </c>
      <c r="L72" s="84" t="str">
        <f>IF(E72="","",VLOOKUP(E72,Lists!V$5:W$19,2,FALSE))</f>
        <v/>
      </c>
      <c r="M72" s="89" t="str">
        <f t="shared" ca="1" si="7"/>
        <v/>
      </c>
      <c r="N72" s="55"/>
      <c r="O72" s="56"/>
    </row>
    <row r="73" spans="1:15" ht="16.5" thickBot="1" x14ac:dyDescent="0.25">
      <c r="A73" s="26">
        <f t="shared" si="8"/>
        <v>46</v>
      </c>
      <c r="B73" s="226"/>
      <c r="C73" s="244"/>
      <c r="D73" s="229"/>
      <c r="E73" s="230"/>
      <c r="F73" s="231"/>
      <c r="G73" s="232"/>
      <c r="H73" s="233" t="str">
        <f t="shared" ca="1" si="4"/>
        <v/>
      </c>
      <c r="I73" s="239"/>
      <c r="J73" s="247"/>
      <c r="K73" s="88" t="str">
        <f t="shared" ca="1" si="6"/>
        <v/>
      </c>
      <c r="L73" s="84" t="str">
        <f>IF(E73="","",VLOOKUP(E73,Lists!V$5:W$19,2,FALSE))</f>
        <v/>
      </c>
      <c r="M73" s="89" t="str">
        <f t="shared" ca="1" si="7"/>
        <v/>
      </c>
      <c r="N73" s="55"/>
      <c r="O73" s="56"/>
    </row>
    <row r="74" spans="1:15" ht="16.5" thickBot="1" x14ac:dyDescent="0.25">
      <c r="A74" s="26">
        <f t="shared" si="8"/>
        <v>47</v>
      </c>
      <c r="B74" s="226"/>
      <c r="C74" s="244"/>
      <c r="D74" s="229"/>
      <c r="E74" s="230"/>
      <c r="F74" s="231"/>
      <c r="G74" s="232"/>
      <c r="H74" s="233" t="str">
        <f t="shared" ca="1" si="4"/>
        <v/>
      </c>
      <c r="I74" s="239"/>
      <c r="J74" s="247"/>
      <c r="K74" s="88" t="str">
        <f t="shared" ca="1" si="6"/>
        <v/>
      </c>
      <c r="L74" s="84" t="str">
        <f>IF(E74="","",VLOOKUP(E74,Lists!V$5:W$19,2,FALSE))</f>
        <v/>
      </c>
      <c r="M74" s="89" t="str">
        <f t="shared" ca="1" si="7"/>
        <v/>
      </c>
      <c r="N74" s="55"/>
      <c r="O74" s="56"/>
    </row>
    <row r="75" spans="1:15" ht="16.5" thickBot="1" x14ac:dyDescent="0.25">
      <c r="A75" s="26">
        <f t="shared" si="8"/>
        <v>48</v>
      </c>
      <c r="B75" s="226"/>
      <c r="C75" s="244"/>
      <c r="D75" s="229"/>
      <c r="E75" s="230"/>
      <c r="F75" s="231"/>
      <c r="G75" s="232"/>
      <c r="H75" s="233" t="str">
        <f t="shared" ca="1" si="4"/>
        <v/>
      </c>
      <c r="I75" s="239"/>
      <c r="J75" s="247"/>
      <c r="K75" s="88" t="str">
        <f t="shared" ca="1" si="6"/>
        <v/>
      </c>
      <c r="L75" s="84" t="str">
        <f>IF(E75="","",VLOOKUP(E75,Lists!V$5:W$19,2,FALSE))</f>
        <v/>
      </c>
      <c r="M75" s="89" t="str">
        <f t="shared" ca="1" si="7"/>
        <v/>
      </c>
      <c r="N75" s="55"/>
      <c r="O75" s="56"/>
    </row>
    <row r="76" spans="1:15" ht="16.5" thickBot="1" x14ac:dyDescent="0.25">
      <c r="A76" s="26">
        <f t="shared" si="8"/>
        <v>49</v>
      </c>
      <c r="B76" s="226"/>
      <c r="C76" s="244"/>
      <c r="D76" s="229"/>
      <c r="E76" s="230"/>
      <c r="F76" s="231"/>
      <c r="G76" s="232"/>
      <c r="H76" s="233" t="str">
        <f t="shared" ca="1" si="4"/>
        <v/>
      </c>
      <c r="I76" s="239"/>
      <c r="J76" s="247"/>
      <c r="K76" s="88" t="str">
        <f t="shared" ca="1" si="6"/>
        <v/>
      </c>
      <c r="L76" s="84" t="str">
        <f>IF(E76="","",VLOOKUP(E76,Lists!V$5:W$19,2,FALSE))</f>
        <v/>
      </c>
      <c r="M76" s="89" t="str">
        <f t="shared" ca="1" si="7"/>
        <v/>
      </c>
      <c r="N76" s="55"/>
      <c r="O76" s="56"/>
    </row>
    <row r="77" spans="1:15" ht="16.5" thickBot="1" x14ac:dyDescent="0.25">
      <c r="A77" s="26">
        <f t="shared" si="8"/>
        <v>50</v>
      </c>
      <c r="B77" s="226"/>
      <c r="C77" s="244"/>
      <c r="D77" s="229"/>
      <c r="E77" s="230"/>
      <c r="F77" s="231"/>
      <c r="G77" s="232"/>
      <c r="H77" s="233" t="str">
        <f t="shared" ca="1" si="4"/>
        <v/>
      </c>
      <c r="I77" s="239"/>
      <c r="J77" s="247"/>
      <c r="K77" s="90" t="str">
        <f t="shared" ca="1" si="6"/>
        <v/>
      </c>
      <c r="L77" s="84" t="str">
        <f>IF(E77="","",VLOOKUP(E77,Lists!V$5:W$19,2,FALSE))</f>
        <v/>
      </c>
      <c r="M77" s="91" t="str">
        <f t="shared" ca="1" si="7"/>
        <v/>
      </c>
      <c r="N77" s="55"/>
      <c r="O77" s="56"/>
    </row>
    <row r="78" spans="1:15" s="75" customFormat="1" ht="15.75" x14ac:dyDescent="0.2">
      <c r="A78" s="67"/>
      <c r="B78" s="22"/>
      <c r="C78" s="68"/>
      <c r="D78" s="68"/>
      <c r="E78" s="69"/>
      <c r="F78" s="70"/>
      <c r="G78" s="71"/>
      <c r="H78" s="72"/>
      <c r="I78" s="70"/>
      <c r="J78" s="20"/>
      <c r="K78" s="84"/>
      <c r="L78" s="84"/>
      <c r="M78" s="84"/>
      <c r="N78" s="73"/>
      <c r="O78" s="74"/>
    </row>
    <row r="79" spans="1:15" s="75" customFormat="1" ht="15.75" x14ac:dyDescent="0.2">
      <c r="A79" s="67"/>
      <c r="B79" s="22"/>
      <c r="C79" s="68"/>
      <c r="D79" s="68"/>
      <c r="E79" s="69"/>
      <c r="F79" s="70"/>
      <c r="G79" s="71"/>
      <c r="H79" s="72"/>
      <c r="I79" s="70"/>
      <c r="J79" s="20"/>
      <c r="K79" s="84"/>
      <c r="L79" s="84"/>
      <c r="M79" s="84"/>
      <c r="N79" s="73"/>
      <c r="O79" s="74"/>
    </row>
    <row r="80" spans="1:15" s="75" customFormat="1" ht="15.75" x14ac:dyDescent="0.2">
      <c r="A80" s="67"/>
      <c r="B80" s="22"/>
      <c r="C80" s="68"/>
      <c r="D80" s="68"/>
      <c r="E80" s="69"/>
      <c r="F80" s="70"/>
      <c r="G80" s="71"/>
      <c r="H80" s="72"/>
      <c r="I80" s="70"/>
      <c r="J80" s="20"/>
      <c r="K80" s="84"/>
      <c r="L80" s="84"/>
      <c r="M80" s="84"/>
      <c r="N80" s="73"/>
      <c r="O80" s="74"/>
    </row>
    <row r="81" spans="1:15" s="75" customFormat="1" ht="15.75" x14ac:dyDescent="0.2">
      <c r="A81" s="67"/>
      <c r="B81" s="22"/>
      <c r="C81" s="68"/>
      <c r="D81" s="68"/>
      <c r="E81" s="69"/>
      <c r="F81" s="70"/>
      <c r="G81" s="71"/>
      <c r="H81" s="72"/>
      <c r="I81" s="70"/>
      <c r="J81" s="20"/>
      <c r="K81" s="84"/>
      <c r="L81" s="84"/>
      <c r="M81" s="84"/>
      <c r="N81" s="73"/>
      <c r="O81" s="74"/>
    </row>
    <row r="82" spans="1:15" s="75" customFormat="1" ht="15.75" x14ac:dyDescent="0.2">
      <c r="A82" s="67"/>
      <c r="B82" s="22"/>
      <c r="C82" s="68"/>
      <c r="D82" s="68"/>
      <c r="E82" s="69"/>
      <c r="F82" s="70"/>
      <c r="G82" s="71"/>
      <c r="H82" s="72"/>
      <c r="I82" s="70"/>
      <c r="J82" s="20"/>
      <c r="K82" s="84"/>
      <c r="L82" s="84"/>
      <c r="M82" s="84"/>
      <c r="N82" s="73"/>
      <c r="O82" s="74"/>
    </row>
    <row r="83" spans="1:15" s="75" customFormat="1" ht="15.75" x14ac:dyDescent="0.2">
      <c r="A83" s="67"/>
      <c r="B83" s="22"/>
      <c r="C83" s="68"/>
      <c r="D83" s="68"/>
      <c r="E83" s="69"/>
      <c r="F83" s="70"/>
      <c r="G83" s="71"/>
      <c r="H83" s="72"/>
      <c r="I83" s="70"/>
      <c r="J83" s="20"/>
      <c r="K83" s="84"/>
      <c r="L83" s="84"/>
      <c r="M83" s="84"/>
      <c r="N83" s="73"/>
      <c r="O83" s="74"/>
    </row>
    <row r="84" spans="1:15" s="75" customFormat="1" ht="15.75" x14ac:dyDescent="0.2">
      <c r="A84" s="67"/>
      <c r="B84" s="22"/>
      <c r="C84" s="68"/>
      <c r="D84" s="68"/>
      <c r="E84" s="69"/>
      <c r="F84" s="70"/>
      <c r="G84" s="71"/>
      <c r="H84" s="72"/>
      <c r="I84" s="70"/>
      <c r="J84" s="20"/>
      <c r="K84" s="84"/>
      <c r="L84" s="84"/>
      <c r="M84" s="84"/>
      <c r="N84" s="73"/>
      <c r="O84" s="74"/>
    </row>
    <row r="85" spans="1:15" s="75" customFormat="1" ht="15.75" x14ac:dyDescent="0.2">
      <c r="A85" s="67"/>
      <c r="B85" s="22"/>
      <c r="C85" s="68"/>
      <c r="D85" s="68"/>
      <c r="E85" s="69"/>
      <c r="F85" s="70"/>
      <c r="G85" s="71"/>
      <c r="H85" s="72"/>
      <c r="I85" s="70"/>
      <c r="J85" s="20"/>
      <c r="K85" s="84"/>
      <c r="L85" s="84"/>
      <c r="M85" s="84"/>
      <c r="N85" s="73"/>
      <c r="O85" s="74"/>
    </row>
    <row r="86" spans="1:15" s="75" customFormat="1" ht="15.75" x14ac:dyDescent="0.2">
      <c r="A86" s="67"/>
      <c r="B86" s="22"/>
      <c r="C86" s="68"/>
      <c r="D86" s="68"/>
      <c r="E86" s="69"/>
      <c r="F86" s="70"/>
      <c r="G86" s="71"/>
      <c r="H86" s="72"/>
      <c r="I86" s="70"/>
      <c r="J86" s="20"/>
      <c r="K86" s="84"/>
      <c r="L86" s="84"/>
      <c r="M86" s="84"/>
      <c r="N86" s="73"/>
      <c r="O86" s="74"/>
    </row>
    <row r="87" spans="1:15" s="75" customFormat="1" ht="15.75" x14ac:dyDescent="0.2">
      <c r="A87" s="67"/>
      <c r="B87" s="22"/>
      <c r="C87" s="68"/>
      <c r="D87" s="68"/>
      <c r="E87" s="69"/>
      <c r="F87" s="70"/>
      <c r="G87" s="71"/>
      <c r="H87" s="72"/>
      <c r="I87" s="70"/>
      <c r="J87" s="20"/>
      <c r="K87" s="84"/>
      <c r="L87" s="84"/>
      <c r="M87" s="84"/>
      <c r="N87" s="73"/>
      <c r="O87" s="74"/>
    </row>
    <row r="88" spans="1:15" s="75" customFormat="1" ht="15.75" x14ac:dyDescent="0.2">
      <c r="A88" s="67"/>
      <c r="B88" s="22"/>
      <c r="C88" s="68"/>
      <c r="D88" s="68"/>
      <c r="E88" s="69"/>
      <c r="F88" s="70"/>
      <c r="G88" s="71"/>
      <c r="H88" s="72"/>
      <c r="I88" s="70"/>
      <c r="J88" s="20"/>
      <c r="K88" s="84"/>
      <c r="L88" s="84"/>
      <c r="M88" s="84"/>
      <c r="N88" s="73"/>
      <c r="O88" s="74"/>
    </row>
    <row r="89" spans="1:15" s="75" customFormat="1" ht="15.75" x14ac:dyDescent="0.2">
      <c r="A89" s="67"/>
      <c r="B89" s="22"/>
      <c r="C89" s="68"/>
      <c r="D89" s="68"/>
      <c r="E89" s="69"/>
      <c r="F89" s="70"/>
      <c r="G89" s="71"/>
      <c r="H89" s="72"/>
      <c r="I89" s="70"/>
      <c r="J89" s="20"/>
      <c r="K89" s="84"/>
      <c r="L89" s="84"/>
      <c r="M89" s="84"/>
      <c r="N89" s="73"/>
      <c r="O89" s="74"/>
    </row>
    <row r="90" spans="1:15" s="75" customFormat="1" ht="15.75" x14ac:dyDescent="0.2">
      <c r="A90" s="67"/>
      <c r="B90" s="22"/>
      <c r="C90" s="68"/>
      <c r="D90" s="68"/>
      <c r="E90" s="69"/>
      <c r="F90" s="70"/>
      <c r="G90" s="71"/>
      <c r="H90" s="72"/>
      <c r="I90" s="70"/>
      <c r="J90" s="20"/>
      <c r="K90" s="84"/>
      <c r="L90" s="84"/>
      <c r="M90" s="84"/>
      <c r="N90" s="73"/>
      <c r="O90" s="74"/>
    </row>
    <row r="91" spans="1:15" s="75" customFormat="1" ht="15.75" x14ac:dyDescent="0.2">
      <c r="A91" s="67"/>
      <c r="B91" s="22"/>
      <c r="C91" s="68"/>
      <c r="D91" s="68"/>
      <c r="E91" s="69"/>
      <c r="F91" s="70"/>
      <c r="G91" s="71"/>
      <c r="H91" s="72"/>
      <c r="I91" s="70"/>
      <c r="J91" s="20"/>
      <c r="K91" s="84"/>
      <c r="L91" s="84"/>
      <c r="M91" s="84"/>
      <c r="N91" s="73"/>
      <c r="O91" s="74"/>
    </row>
    <row r="92" spans="1:15" s="75" customFormat="1" ht="15.75" x14ac:dyDescent="0.2">
      <c r="A92" s="67"/>
      <c r="B92" s="22"/>
      <c r="C92" s="68"/>
      <c r="D92" s="68"/>
      <c r="E92" s="69"/>
      <c r="F92" s="70"/>
      <c r="G92" s="71"/>
      <c r="H92" s="72"/>
      <c r="I92" s="70"/>
      <c r="J92" s="20"/>
      <c r="K92" s="84"/>
      <c r="L92" s="84"/>
      <c r="M92" s="84"/>
      <c r="N92" s="73"/>
      <c r="O92" s="74"/>
    </row>
    <row r="93" spans="1:15" s="75" customFormat="1" ht="15.75" x14ac:dyDescent="0.2">
      <c r="A93" s="67"/>
      <c r="B93" s="22"/>
      <c r="C93" s="68"/>
      <c r="D93" s="68"/>
      <c r="E93" s="69"/>
      <c r="F93" s="70"/>
      <c r="G93" s="71"/>
      <c r="H93" s="72"/>
      <c r="I93" s="70"/>
      <c r="J93" s="20"/>
      <c r="K93" s="84"/>
      <c r="L93" s="84"/>
      <c r="M93" s="84"/>
      <c r="N93" s="73"/>
      <c r="O93" s="74"/>
    </row>
    <row r="94" spans="1:15" s="75" customFormat="1" ht="15.75" x14ac:dyDescent="0.2">
      <c r="A94" s="67"/>
      <c r="B94" s="22"/>
      <c r="C94" s="68"/>
      <c r="D94" s="68"/>
      <c r="E94" s="69"/>
      <c r="F94" s="70"/>
      <c r="G94" s="71"/>
      <c r="H94" s="72"/>
      <c r="I94" s="70"/>
      <c r="J94" s="20"/>
      <c r="K94" s="84"/>
      <c r="L94" s="84"/>
      <c r="M94" s="84"/>
      <c r="N94" s="73"/>
      <c r="O94" s="74"/>
    </row>
    <row r="95" spans="1:15" s="75" customFormat="1" ht="15.75" x14ac:dyDescent="0.2">
      <c r="A95" s="67"/>
      <c r="B95" s="22"/>
      <c r="C95" s="68"/>
      <c r="D95" s="68"/>
      <c r="E95" s="69"/>
      <c r="F95" s="70"/>
      <c r="G95" s="71"/>
      <c r="H95" s="72"/>
      <c r="I95" s="70"/>
      <c r="J95" s="20"/>
      <c r="K95" s="84"/>
      <c r="L95" s="84"/>
      <c r="M95" s="84"/>
      <c r="N95" s="73"/>
      <c r="O95" s="74"/>
    </row>
    <row r="96" spans="1:15" s="75" customFormat="1" ht="15.75" x14ac:dyDescent="0.2">
      <c r="A96" s="67"/>
      <c r="B96" s="22"/>
      <c r="C96" s="68"/>
      <c r="D96" s="68"/>
      <c r="E96" s="69"/>
      <c r="F96" s="70"/>
      <c r="G96" s="71"/>
      <c r="H96" s="72"/>
      <c r="I96" s="70"/>
      <c r="J96" s="20"/>
      <c r="K96" s="84"/>
      <c r="L96" s="84"/>
      <c r="M96" s="84"/>
      <c r="N96" s="73"/>
      <c r="O96" s="74"/>
    </row>
    <row r="97" spans="1:15" s="75" customFormat="1" ht="15.75" x14ac:dyDescent="0.2">
      <c r="A97" s="67"/>
      <c r="B97" s="22"/>
      <c r="C97" s="68"/>
      <c r="D97" s="68"/>
      <c r="E97" s="69"/>
      <c r="F97" s="70"/>
      <c r="G97" s="71"/>
      <c r="H97" s="72"/>
      <c r="I97" s="70"/>
      <c r="J97" s="20"/>
      <c r="K97" s="84"/>
      <c r="L97" s="84"/>
      <c r="M97" s="84"/>
      <c r="N97" s="73"/>
      <c r="O97" s="74"/>
    </row>
    <row r="98" spans="1:15" s="75" customFormat="1" ht="15.75" x14ac:dyDescent="0.2">
      <c r="A98" s="67"/>
      <c r="B98" s="22"/>
      <c r="C98" s="68"/>
      <c r="D98" s="68"/>
      <c r="E98" s="69"/>
      <c r="F98" s="70"/>
      <c r="G98" s="71"/>
      <c r="H98" s="72"/>
      <c r="I98" s="70"/>
      <c r="J98" s="20"/>
      <c r="K98" s="84"/>
      <c r="L98" s="84"/>
      <c r="M98" s="84"/>
      <c r="N98" s="73"/>
      <c r="O98" s="74"/>
    </row>
    <row r="99" spans="1:15" s="75" customFormat="1" ht="15.75" x14ac:dyDescent="0.2">
      <c r="A99" s="67"/>
      <c r="B99" s="22"/>
      <c r="C99" s="68"/>
      <c r="D99" s="68"/>
      <c r="E99" s="69"/>
      <c r="F99" s="70"/>
      <c r="G99" s="71"/>
      <c r="H99" s="72"/>
      <c r="I99" s="70"/>
      <c r="J99" s="20"/>
      <c r="K99" s="84"/>
      <c r="L99" s="84"/>
      <c r="M99" s="84"/>
      <c r="N99" s="73"/>
      <c r="O99" s="74"/>
    </row>
    <row r="100" spans="1:15" s="75" customFormat="1" ht="15.75" x14ac:dyDescent="0.2">
      <c r="A100" s="67"/>
      <c r="B100" s="22"/>
      <c r="C100" s="68"/>
      <c r="D100" s="68"/>
      <c r="E100" s="69"/>
      <c r="F100" s="70"/>
      <c r="G100" s="71"/>
      <c r="H100" s="72"/>
      <c r="I100" s="70"/>
      <c r="J100" s="20"/>
      <c r="K100" s="84"/>
      <c r="L100" s="84"/>
      <c r="M100" s="84"/>
      <c r="N100" s="73"/>
      <c r="O100" s="74"/>
    </row>
    <row r="101" spans="1:15" s="75" customFormat="1" ht="15.75" x14ac:dyDescent="0.2">
      <c r="A101" s="67"/>
      <c r="B101" s="22"/>
      <c r="C101" s="68"/>
      <c r="D101" s="68"/>
      <c r="E101" s="69"/>
      <c r="F101" s="70"/>
      <c r="G101" s="71"/>
      <c r="H101" s="72"/>
      <c r="I101" s="70"/>
      <c r="J101" s="20"/>
      <c r="K101" s="84"/>
      <c r="L101" s="84"/>
      <c r="M101" s="84"/>
      <c r="N101" s="73"/>
      <c r="O101" s="74"/>
    </row>
    <row r="102" spans="1:15" s="75" customFormat="1" ht="15.75" x14ac:dyDescent="0.2">
      <c r="A102" s="67"/>
      <c r="B102" s="22"/>
      <c r="C102" s="68"/>
      <c r="D102" s="68"/>
      <c r="E102" s="69"/>
      <c r="F102" s="70"/>
      <c r="G102" s="71"/>
      <c r="H102" s="72"/>
      <c r="I102" s="70"/>
      <c r="J102" s="20"/>
      <c r="K102" s="84"/>
      <c r="L102" s="84"/>
      <c r="M102" s="84"/>
      <c r="N102" s="73"/>
      <c r="O102" s="74"/>
    </row>
    <row r="103" spans="1:15" s="75" customFormat="1" ht="15.75" x14ac:dyDescent="0.2">
      <c r="A103" s="67"/>
      <c r="B103" s="22"/>
      <c r="C103" s="68"/>
      <c r="D103" s="68"/>
      <c r="E103" s="69"/>
      <c r="F103" s="70"/>
      <c r="G103" s="71"/>
      <c r="H103" s="72"/>
      <c r="I103" s="70"/>
      <c r="J103" s="20"/>
      <c r="K103" s="84"/>
      <c r="L103" s="84"/>
      <c r="M103" s="84"/>
      <c r="N103" s="73"/>
      <c r="O103" s="74"/>
    </row>
    <row r="104" spans="1:15" s="75" customFormat="1" ht="15.75" x14ac:dyDescent="0.2">
      <c r="A104" s="67"/>
      <c r="B104" s="22"/>
      <c r="C104" s="68"/>
      <c r="D104" s="68"/>
      <c r="E104" s="69"/>
      <c r="F104" s="70"/>
      <c r="G104" s="71"/>
      <c r="H104" s="72"/>
      <c r="I104" s="70"/>
      <c r="J104" s="20"/>
      <c r="K104" s="84"/>
      <c r="L104" s="84"/>
      <c r="M104" s="84"/>
      <c r="N104" s="73"/>
      <c r="O104" s="74"/>
    </row>
    <row r="105" spans="1:15" s="75" customFormat="1" ht="15.75" x14ac:dyDescent="0.2">
      <c r="A105" s="67"/>
      <c r="B105" s="22"/>
      <c r="C105" s="68"/>
      <c r="D105" s="68"/>
      <c r="E105" s="69"/>
      <c r="F105" s="70"/>
      <c r="G105" s="71"/>
      <c r="H105" s="72"/>
      <c r="I105" s="70"/>
      <c r="J105" s="20"/>
      <c r="K105" s="84"/>
      <c r="L105" s="84"/>
      <c r="M105" s="84"/>
      <c r="N105" s="73"/>
      <c r="O105" s="74"/>
    </row>
    <row r="106" spans="1:15" s="75" customFormat="1" ht="15.75" x14ac:dyDescent="0.2">
      <c r="A106" s="67"/>
      <c r="B106" s="22"/>
      <c r="C106" s="68"/>
      <c r="D106" s="68"/>
      <c r="E106" s="69"/>
      <c r="F106" s="70"/>
      <c r="G106" s="71"/>
      <c r="H106" s="72"/>
      <c r="I106" s="70"/>
      <c r="J106" s="20"/>
      <c r="K106" s="84"/>
      <c r="L106" s="84"/>
      <c r="M106" s="84"/>
      <c r="N106" s="73"/>
      <c r="O106" s="74"/>
    </row>
    <row r="107" spans="1:15" s="75" customFormat="1" ht="15.75" x14ac:dyDescent="0.2">
      <c r="A107" s="67"/>
      <c r="B107" s="22"/>
      <c r="C107" s="68"/>
      <c r="D107" s="68"/>
      <c r="E107" s="69"/>
      <c r="F107" s="70"/>
      <c r="G107" s="71"/>
      <c r="H107" s="72"/>
      <c r="I107" s="70"/>
      <c r="J107" s="20"/>
      <c r="K107" s="84"/>
      <c r="L107" s="84"/>
      <c r="M107" s="84"/>
      <c r="N107" s="73"/>
      <c r="O107" s="74"/>
    </row>
    <row r="108" spans="1:15" s="75" customFormat="1" ht="15.75" x14ac:dyDescent="0.2">
      <c r="A108" s="67"/>
      <c r="B108" s="22"/>
      <c r="C108" s="68"/>
      <c r="D108" s="68"/>
      <c r="E108" s="69"/>
      <c r="F108" s="70"/>
      <c r="G108" s="71"/>
      <c r="H108" s="72"/>
      <c r="I108" s="70"/>
      <c r="J108" s="20"/>
      <c r="K108" s="84"/>
      <c r="L108" s="84"/>
      <c r="M108" s="84"/>
      <c r="N108" s="73"/>
      <c r="O108" s="74"/>
    </row>
    <row r="109" spans="1:15" s="75" customFormat="1" ht="15.75" x14ac:dyDescent="0.2">
      <c r="A109" s="67"/>
      <c r="B109" s="22"/>
      <c r="C109" s="68"/>
      <c r="D109" s="68"/>
      <c r="E109" s="69"/>
      <c r="F109" s="70"/>
      <c r="G109" s="71"/>
      <c r="H109" s="72"/>
      <c r="I109" s="70"/>
      <c r="J109" s="20"/>
      <c r="K109" s="84"/>
      <c r="L109" s="84"/>
      <c r="M109" s="84"/>
      <c r="N109" s="73"/>
      <c r="O109" s="74"/>
    </row>
    <row r="110" spans="1:15" s="75" customFormat="1" ht="15.75" x14ac:dyDescent="0.2">
      <c r="A110" s="67"/>
      <c r="B110" s="22"/>
      <c r="C110" s="68"/>
      <c r="D110" s="68"/>
      <c r="E110" s="69"/>
      <c r="F110" s="70"/>
      <c r="G110" s="71"/>
      <c r="H110" s="72"/>
      <c r="I110" s="70"/>
      <c r="J110" s="20"/>
      <c r="K110" s="84"/>
      <c r="L110" s="84"/>
      <c r="M110" s="84"/>
      <c r="N110" s="73"/>
      <c r="O110" s="74"/>
    </row>
    <row r="111" spans="1:15" s="75" customFormat="1" ht="15.75" x14ac:dyDescent="0.2">
      <c r="A111" s="67"/>
      <c r="B111" s="22"/>
      <c r="C111" s="68"/>
      <c r="D111" s="68"/>
      <c r="E111" s="69"/>
      <c r="F111" s="70"/>
      <c r="G111" s="71"/>
      <c r="H111" s="72"/>
      <c r="I111" s="70"/>
      <c r="J111" s="20"/>
      <c r="K111" s="84"/>
      <c r="L111" s="84"/>
      <c r="M111" s="84"/>
      <c r="N111" s="73"/>
      <c r="O111" s="74"/>
    </row>
    <row r="112" spans="1:15" s="75" customFormat="1" ht="15.75" x14ac:dyDescent="0.2">
      <c r="A112" s="67"/>
      <c r="B112" s="22"/>
      <c r="C112" s="68"/>
      <c r="D112" s="68"/>
      <c r="E112" s="69"/>
      <c r="F112" s="70"/>
      <c r="G112" s="71"/>
      <c r="H112" s="72"/>
      <c r="I112" s="70"/>
      <c r="J112" s="20"/>
      <c r="K112" s="84"/>
      <c r="L112" s="84"/>
      <c r="M112" s="84"/>
      <c r="N112" s="73"/>
      <c r="O112" s="74"/>
    </row>
    <row r="113" spans="1:15" s="75" customFormat="1" ht="15.75" x14ac:dyDescent="0.2">
      <c r="A113" s="67"/>
      <c r="B113" s="22"/>
      <c r="C113" s="68"/>
      <c r="D113" s="68"/>
      <c r="E113" s="69"/>
      <c r="F113" s="70"/>
      <c r="G113" s="71"/>
      <c r="H113" s="72"/>
      <c r="I113" s="70"/>
      <c r="J113" s="20"/>
      <c r="K113" s="84"/>
      <c r="L113" s="84"/>
      <c r="M113" s="84"/>
      <c r="N113" s="73"/>
      <c r="O113" s="74"/>
    </row>
    <row r="114" spans="1:15" s="75" customFormat="1" ht="15.75" x14ac:dyDescent="0.2">
      <c r="A114" s="67"/>
      <c r="B114" s="22"/>
      <c r="C114" s="68"/>
      <c r="D114" s="68"/>
      <c r="E114" s="69"/>
      <c r="F114" s="70"/>
      <c r="G114" s="71"/>
      <c r="H114" s="72"/>
      <c r="I114" s="70"/>
      <c r="J114" s="20"/>
      <c r="K114" s="84"/>
      <c r="L114" s="84"/>
      <c r="M114" s="84"/>
      <c r="N114" s="73"/>
      <c r="O114" s="74"/>
    </row>
    <row r="115" spans="1:15" s="75" customFormat="1" ht="15.75" x14ac:dyDescent="0.2">
      <c r="A115" s="67"/>
      <c r="B115" s="22"/>
      <c r="C115" s="68"/>
      <c r="D115" s="68"/>
      <c r="E115" s="69"/>
      <c r="F115" s="70"/>
      <c r="G115" s="71"/>
      <c r="H115" s="72"/>
      <c r="I115" s="70"/>
      <c r="J115" s="20"/>
      <c r="K115" s="84"/>
      <c r="L115" s="84"/>
      <c r="M115" s="84"/>
      <c r="N115" s="73"/>
      <c r="O115" s="74"/>
    </row>
    <row r="116" spans="1:15" s="75" customFormat="1" ht="15.75" x14ac:dyDescent="0.2">
      <c r="A116" s="67"/>
      <c r="B116" s="22"/>
      <c r="C116" s="68"/>
      <c r="D116" s="68"/>
      <c r="E116" s="69"/>
      <c r="F116" s="70"/>
      <c r="G116" s="71"/>
      <c r="H116" s="72"/>
      <c r="I116" s="70"/>
      <c r="J116" s="20"/>
      <c r="K116" s="84"/>
      <c r="L116" s="84"/>
      <c r="M116" s="84"/>
      <c r="N116" s="73"/>
      <c r="O116" s="74"/>
    </row>
    <row r="117" spans="1:15" s="75" customFormat="1" ht="15.75" x14ac:dyDescent="0.2">
      <c r="A117" s="67"/>
      <c r="B117" s="22"/>
      <c r="C117" s="68"/>
      <c r="D117" s="68"/>
      <c r="E117" s="69"/>
      <c r="F117" s="70"/>
      <c r="G117" s="71"/>
      <c r="H117" s="72"/>
      <c r="I117" s="70"/>
      <c r="J117" s="20"/>
      <c r="K117" s="84"/>
      <c r="L117" s="84"/>
      <c r="M117" s="84"/>
      <c r="N117" s="73"/>
      <c r="O117" s="74"/>
    </row>
    <row r="118" spans="1:15" s="75" customFormat="1" ht="15.75" x14ac:dyDescent="0.2">
      <c r="A118" s="67"/>
      <c r="B118" s="22"/>
      <c r="C118" s="68"/>
      <c r="D118" s="68"/>
      <c r="E118" s="69"/>
      <c r="F118" s="70"/>
      <c r="G118" s="71"/>
      <c r="H118" s="72"/>
      <c r="I118" s="70"/>
      <c r="J118" s="20"/>
      <c r="K118" s="84"/>
      <c r="L118" s="84"/>
      <c r="M118" s="84"/>
      <c r="N118" s="73"/>
      <c r="O118" s="74"/>
    </row>
    <row r="119" spans="1:15" s="75" customFormat="1" ht="15.75" x14ac:dyDescent="0.2">
      <c r="A119" s="67"/>
      <c r="B119" s="22"/>
      <c r="C119" s="68"/>
      <c r="D119" s="68"/>
      <c r="E119" s="69"/>
      <c r="F119" s="70"/>
      <c r="G119" s="71"/>
      <c r="H119" s="72"/>
      <c r="I119" s="70"/>
      <c r="J119" s="20"/>
      <c r="K119" s="84"/>
      <c r="L119" s="84"/>
      <c r="M119" s="84"/>
      <c r="N119" s="73"/>
      <c r="O119" s="74"/>
    </row>
    <row r="120" spans="1:15" s="75" customFormat="1" ht="15.75" x14ac:dyDescent="0.2">
      <c r="A120" s="67"/>
      <c r="B120" s="22"/>
      <c r="C120" s="68"/>
      <c r="D120" s="68"/>
      <c r="E120" s="69"/>
      <c r="F120" s="70"/>
      <c r="G120" s="71"/>
      <c r="H120" s="72"/>
      <c r="I120" s="70"/>
      <c r="J120" s="20"/>
      <c r="K120" s="84"/>
      <c r="L120" s="84"/>
      <c r="M120" s="84"/>
      <c r="N120" s="73"/>
      <c r="O120" s="74"/>
    </row>
    <row r="121" spans="1:15" s="75" customFormat="1" ht="15.75" x14ac:dyDescent="0.2">
      <c r="A121" s="67"/>
      <c r="B121" s="22"/>
      <c r="C121" s="68"/>
      <c r="D121" s="68"/>
      <c r="E121" s="69"/>
      <c r="F121" s="70"/>
      <c r="G121" s="71"/>
      <c r="H121" s="72"/>
      <c r="I121" s="70"/>
      <c r="J121" s="20"/>
      <c r="K121" s="84"/>
      <c r="L121" s="84"/>
      <c r="M121" s="84"/>
      <c r="N121" s="73"/>
      <c r="O121" s="74"/>
    </row>
    <row r="122" spans="1:15" s="75" customFormat="1" ht="15.75" x14ac:dyDescent="0.2">
      <c r="A122" s="67"/>
      <c r="B122" s="22"/>
      <c r="C122" s="68"/>
      <c r="D122" s="68"/>
      <c r="E122" s="69"/>
      <c r="F122" s="70"/>
      <c r="G122" s="71"/>
      <c r="H122" s="72"/>
      <c r="I122" s="70"/>
      <c r="J122" s="20"/>
      <c r="K122" s="84"/>
      <c r="L122" s="84"/>
      <c r="M122" s="84"/>
      <c r="N122" s="73"/>
      <c r="O122" s="74"/>
    </row>
    <row r="123" spans="1:15" s="75" customFormat="1" ht="15.75" x14ac:dyDescent="0.2">
      <c r="A123" s="67"/>
      <c r="B123" s="22"/>
      <c r="C123" s="68"/>
      <c r="D123" s="68"/>
      <c r="E123" s="69"/>
      <c r="F123" s="70"/>
      <c r="G123" s="71"/>
      <c r="H123" s="72"/>
      <c r="I123" s="70"/>
      <c r="J123" s="20"/>
      <c r="K123" s="84"/>
      <c r="L123" s="84"/>
      <c r="M123" s="84"/>
      <c r="N123" s="73"/>
      <c r="O123" s="74"/>
    </row>
    <row r="124" spans="1:15" s="75" customFormat="1" ht="15.75" x14ac:dyDescent="0.2">
      <c r="A124" s="67"/>
      <c r="B124" s="22"/>
      <c r="C124" s="68"/>
      <c r="D124" s="68"/>
      <c r="E124" s="69"/>
      <c r="F124" s="70"/>
      <c r="G124" s="71"/>
      <c r="H124" s="72"/>
      <c r="I124" s="70"/>
      <c r="J124" s="20"/>
      <c r="K124" s="84"/>
      <c r="L124" s="84"/>
      <c r="M124" s="84"/>
      <c r="N124" s="73"/>
      <c r="O124" s="74"/>
    </row>
    <row r="125" spans="1:15" s="75" customFormat="1" ht="15.75" x14ac:dyDescent="0.2">
      <c r="A125" s="67"/>
      <c r="B125" s="22"/>
      <c r="C125" s="68"/>
      <c r="D125" s="68"/>
      <c r="E125" s="69"/>
      <c r="F125" s="70"/>
      <c r="G125" s="71"/>
      <c r="H125" s="72"/>
      <c r="I125" s="70"/>
      <c r="J125" s="20"/>
      <c r="K125" s="84"/>
      <c r="L125" s="84"/>
      <c r="M125" s="84"/>
      <c r="N125" s="73"/>
      <c r="O125" s="74"/>
    </row>
    <row r="126" spans="1:15" s="75" customFormat="1" ht="15.75" x14ac:dyDescent="0.2">
      <c r="A126" s="67"/>
      <c r="B126" s="22"/>
      <c r="C126" s="68"/>
      <c r="D126" s="68"/>
      <c r="E126" s="69"/>
      <c r="F126" s="70"/>
      <c r="G126" s="71"/>
      <c r="H126" s="72"/>
      <c r="I126" s="70"/>
      <c r="J126" s="20"/>
      <c r="K126" s="84"/>
      <c r="L126" s="84"/>
      <c r="M126" s="84"/>
      <c r="N126" s="73"/>
      <c r="O126" s="74"/>
    </row>
    <row r="127" spans="1:15" s="75" customFormat="1" ht="15.75" x14ac:dyDescent="0.2">
      <c r="A127" s="67"/>
      <c r="B127" s="22"/>
      <c r="C127" s="68"/>
      <c r="D127" s="68"/>
      <c r="E127" s="69"/>
      <c r="F127" s="70"/>
      <c r="G127" s="71"/>
      <c r="H127" s="72"/>
      <c r="I127" s="70"/>
      <c r="J127" s="20"/>
      <c r="K127" s="84"/>
      <c r="L127" s="84"/>
      <c r="M127" s="84"/>
      <c r="N127" s="73"/>
      <c r="O127" s="74"/>
    </row>
    <row r="128" spans="1:15" s="75" customFormat="1" x14ac:dyDescent="0.2">
      <c r="A128" s="76"/>
      <c r="B128" s="76"/>
      <c r="E128" s="76"/>
      <c r="F128" s="76"/>
      <c r="H128" s="77"/>
      <c r="I128" s="76"/>
      <c r="J128" s="78"/>
      <c r="K128" s="85"/>
      <c r="L128" s="85"/>
      <c r="M128" s="85"/>
      <c r="N128" s="79"/>
      <c r="O128" s="80"/>
    </row>
    <row r="129" spans="1:15" s="75" customFormat="1" x14ac:dyDescent="0.2">
      <c r="A129" s="76"/>
      <c r="B129" s="76"/>
      <c r="E129" s="76"/>
      <c r="F129" s="76"/>
      <c r="H129" s="77"/>
      <c r="I129" s="76"/>
      <c r="J129" s="78"/>
      <c r="K129" s="85"/>
      <c r="L129" s="85"/>
      <c r="M129" s="85"/>
      <c r="N129" s="79"/>
      <c r="O129" s="80"/>
    </row>
    <row r="130" spans="1:15" s="75" customFormat="1" x14ac:dyDescent="0.2">
      <c r="A130" s="76"/>
      <c r="B130" s="76"/>
      <c r="E130" s="76"/>
      <c r="F130" s="76"/>
      <c r="H130" s="77"/>
      <c r="I130" s="76"/>
      <c r="J130" s="78"/>
      <c r="K130" s="85"/>
      <c r="L130" s="85"/>
      <c r="M130" s="85"/>
      <c r="N130" s="79"/>
      <c r="O130" s="80"/>
    </row>
    <row r="131" spans="1:15" s="75" customFormat="1" x14ac:dyDescent="0.2">
      <c r="A131" s="76"/>
      <c r="B131" s="76"/>
      <c r="E131" s="76"/>
      <c r="F131" s="76"/>
      <c r="H131" s="77"/>
      <c r="I131" s="76"/>
      <c r="J131" s="78"/>
      <c r="K131" s="85"/>
      <c r="L131" s="85"/>
      <c r="M131" s="85"/>
      <c r="N131" s="79"/>
      <c r="O131" s="80"/>
    </row>
    <row r="132" spans="1:15" s="75" customFormat="1" x14ac:dyDescent="0.2">
      <c r="A132" s="76"/>
      <c r="B132" s="76"/>
      <c r="E132" s="76"/>
      <c r="F132" s="76"/>
      <c r="H132" s="77"/>
      <c r="I132" s="76"/>
      <c r="J132" s="78"/>
      <c r="K132" s="85"/>
      <c r="L132" s="85"/>
      <c r="M132" s="85"/>
      <c r="N132" s="79"/>
      <c r="O132" s="80"/>
    </row>
    <row r="133" spans="1:15" s="75" customFormat="1" x14ac:dyDescent="0.2">
      <c r="A133" s="76"/>
      <c r="B133" s="76"/>
      <c r="E133" s="76"/>
      <c r="F133" s="76"/>
      <c r="H133" s="77"/>
      <c r="I133" s="76"/>
      <c r="J133" s="78"/>
      <c r="K133" s="85"/>
      <c r="L133" s="85"/>
      <c r="M133" s="85"/>
      <c r="N133" s="79"/>
      <c r="O133" s="80"/>
    </row>
    <row r="134" spans="1:15" s="75" customFormat="1" x14ac:dyDescent="0.2">
      <c r="A134" s="76"/>
      <c r="B134" s="76"/>
      <c r="E134" s="76"/>
      <c r="F134" s="76"/>
      <c r="H134" s="77"/>
      <c r="I134" s="76"/>
      <c r="J134" s="78"/>
      <c r="K134" s="85"/>
      <c r="L134" s="85"/>
      <c r="M134" s="85"/>
      <c r="N134" s="79"/>
      <c r="O134" s="80"/>
    </row>
    <row r="135" spans="1:15" s="75" customFormat="1" x14ac:dyDescent="0.2">
      <c r="A135" s="76"/>
      <c r="B135" s="76"/>
      <c r="E135" s="76"/>
      <c r="F135" s="76"/>
      <c r="H135" s="77"/>
      <c r="I135" s="76"/>
      <c r="J135" s="78"/>
      <c r="K135" s="85"/>
      <c r="L135" s="85"/>
      <c r="M135" s="85"/>
      <c r="N135" s="79"/>
      <c r="O135" s="80"/>
    </row>
    <row r="136" spans="1:15" s="75" customFormat="1" x14ac:dyDescent="0.2">
      <c r="A136" s="76"/>
      <c r="B136" s="76"/>
      <c r="E136" s="76"/>
      <c r="F136" s="76"/>
      <c r="H136" s="77"/>
      <c r="I136" s="76"/>
      <c r="J136" s="78"/>
      <c r="K136" s="85"/>
      <c r="L136" s="85"/>
      <c r="M136" s="85"/>
      <c r="N136" s="79"/>
      <c r="O136" s="80"/>
    </row>
    <row r="137" spans="1:15" s="75" customFormat="1" x14ac:dyDescent="0.2">
      <c r="A137" s="76"/>
      <c r="B137" s="76"/>
      <c r="E137" s="76"/>
      <c r="F137" s="76"/>
      <c r="H137" s="77"/>
      <c r="I137" s="76"/>
      <c r="J137" s="78"/>
      <c r="K137" s="85"/>
      <c r="L137" s="85"/>
      <c r="M137" s="85"/>
      <c r="N137" s="79"/>
      <c r="O137" s="80"/>
    </row>
    <row r="138" spans="1:15" s="75" customFormat="1" x14ac:dyDescent="0.2">
      <c r="A138" s="76"/>
      <c r="B138" s="76"/>
      <c r="E138" s="76"/>
      <c r="F138" s="76"/>
      <c r="H138" s="77"/>
      <c r="I138" s="76"/>
      <c r="J138" s="78"/>
      <c r="K138" s="85"/>
      <c r="L138" s="85"/>
      <c r="M138" s="85"/>
      <c r="N138" s="79"/>
      <c r="O138" s="80"/>
    </row>
    <row r="139" spans="1:15" s="75" customFormat="1" x14ac:dyDescent="0.2">
      <c r="A139" s="76"/>
      <c r="B139" s="76"/>
      <c r="E139" s="76"/>
      <c r="F139" s="76"/>
      <c r="H139" s="77"/>
      <c r="I139" s="76"/>
      <c r="J139" s="78"/>
      <c r="K139" s="85"/>
      <c r="L139" s="85"/>
      <c r="M139" s="85"/>
      <c r="N139" s="79"/>
      <c r="O139" s="80"/>
    </row>
    <row r="140" spans="1:15" s="75" customFormat="1" x14ac:dyDescent="0.2">
      <c r="A140" s="76"/>
      <c r="B140" s="76"/>
      <c r="E140" s="76"/>
      <c r="F140" s="76"/>
      <c r="H140" s="77"/>
      <c r="I140" s="76"/>
      <c r="J140" s="78"/>
      <c r="K140" s="85"/>
      <c r="L140" s="85"/>
      <c r="M140" s="85"/>
      <c r="N140" s="79"/>
      <c r="O140" s="80"/>
    </row>
    <row r="141" spans="1:15" s="75" customFormat="1" x14ac:dyDescent="0.2">
      <c r="A141" s="76"/>
      <c r="B141" s="76"/>
      <c r="E141" s="76"/>
      <c r="F141" s="76"/>
      <c r="H141" s="77"/>
      <c r="I141" s="76"/>
      <c r="J141" s="78"/>
      <c r="K141" s="85"/>
      <c r="L141" s="85"/>
      <c r="M141" s="85"/>
      <c r="N141" s="79"/>
      <c r="O141" s="80"/>
    </row>
    <row r="142" spans="1:15" s="75" customFormat="1" x14ac:dyDescent="0.2">
      <c r="A142" s="76"/>
      <c r="B142" s="76"/>
      <c r="E142" s="76"/>
      <c r="F142" s="76"/>
      <c r="H142" s="77"/>
      <c r="I142" s="76"/>
      <c r="J142" s="78"/>
      <c r="K142" s="85"/>
      <c r="L142" s="85"/>
      <c r="M142" s="85"/>
      <c r="N142" s="79"/>
      <c r="O142" s="80"/>
    </row>
    <row r="143" spans="1:15" s="75" customFormat="1" x14ac:dyDescent="0.2">
      <c r="A143" s="76"/>
      <c r="B143" s="76"/>
      <c r="E143" s="76"/>
      <c r="F143" s="76"/>
      <c r="H143" s="77"/>
      <c r="I143" s="76"/>
      <c r="J143" s="78"/>
      <c r="K143" s="85"/>
      <c r="L143" s="85"/>
      <c r="M143" s="85"/>
      <c r="N143" s="79"/>
      <c r="O143" s="80"/>
    </row>
    <row r="144" spans="1:15" s="75" customFormat="1" x14ac:dyDescent="0.2">
      <c r="A144" s="76"/>
      <c r="B144" s="76"/>
      <c r="E144" s="76"/>
      <c r="F144" s="76"/>
      <c r="H144" s="77"/>
      <c r="I144" s="76"/>
      <c r="J144" s="78"/>
      <c r="K144" s="85"/>
      <c r="L144" s="85"/>
      <c r="M144" s="85"/>
      <c r="N144" s="79"/>
      <c r="O144" s="80"/>
    </row>
    <row r="145" spans="1:15" s="75" customFormat="1" x14ac:dyDescent="0.2">
      <c r="A145" s="76"/>
      <c r="B145" s="76"/>
      <c r="E145" s="76"/>
      <c r="F145" s="76"/>
      <c r="H145" s="77"/>
      <c r="I145" s="76"/>
      <c r="J145" s="78"/>
      <c r="K145" s="85"/>
      <c r="L145" s="85"/>
      <c r="M145" s="85"/>
      <c r="N145" s="79"/>
      <c r="O145" s="80"/>
    </row>
    <row r="146" spans="1:15" s="75" customFormat="1" x14ac:dyDescent="0.2">
      <c r="A146" s="76"/>
      <c r="B146" s="76"/>
      <c r="E146" s="76"/>
      <c r="F146" s="76"/>
      <c r="H146" s="77"/>
      <c r="I146" s="76"/>
      <c r="J146" s="78"/>
      <c r="K146" s="85"/>
      <c r="L146" s="85"/>
      <c r="M146" s="85"/>
      <c r="N146" s="79"/>
      <c r="O146" s="80"/>
    </row>
    <row r="147" spans="1:15" s="75" customFormat="1" x14ac:dyDescent="0.2">
      <c r="A147" s="76"/>
      <c r="B147" s="76"/>
      <c r="E147" s="76"/>
      <c r="F147" s="76"/>
      <c r="H147" s="77"/>
      <c r="I147" s="76"/>
      <c r="J147" s="78"/>
      <c r="K147" s="85"/>
      <c r="L147" s="85"/>
      <c r="M147" s="85"/>
      <c r="N147" s="79"/>
      <c r="O147" s="80"/>
    </row>
    <row r="148" spans="1:15" s="75" customFormat="1" x14ac:dyDescent="0.2">
      <c r="A148" s="76"/>
      <c r="B148" s="76"/>
      <c r="E148" s="76"/>
      <c r="F148" s="76"/>
      <c r="H148" s="77"/>
      <c r="I148" s="76"/>
      <c r="J148" s="78"/>
      <c r="K148" s="85"/>
      <c r="L148" s="85"/>
      <c r="M148" s="85"/>
      <c r="N148" s="79"/>
      <c r="O148" s="80"/>
    </row>
    <row r="149" spans="1:15" s="75" customFormat="1" x14ac:dyDescent="0.2">
      <c r="A149" s="76"/>
      <c r="B149" s="76"/>
      <c r="E149" s="76"/>
      <c r="F149" s="76"/>
      <c r="H149" s="77"/>
      <c r="I149" s="76"/>
      <c r="J149" s="78"/>
      <c r="K149" s="85"/>
      <c r="L149" s="85"/>
      <c r="M149" s="85"/>
      <c r="N149" s="79"/>
      <c r="O149" s="80"/>
    </row>
    <row r="150" spans="1:15" s="75" customFormat="1" x14ac:dyDescent="0.2">
      <c r="A150" s="76"/>
      <c r="B150" s="76"/>
      <c r="E150" s="76"/>
      <c r="F150" s="76"/>
      <c r="H150" s="77"/>
      <c r="I150" s="76"/>
      <c r="J150" s="78"/>
      <c r="K150" s="85"/>
      <c r="L150" s="85"/>
      <c r="M150" s="85"/>
      <c r="N150" s="79"/>
      <c r="O150" s="80"/>
    </row>
    <row r="151" spans="1:15" s="75" customFormat="1" x14ac:dyDescent="0.2">
      <c r="A151" s="76"/>
      <c r="B151" s="76"/>
      <c r="E151" s="76"/>
      <c r="F151" s="76"/>
      <c r="H151" s="77"/>
      <c r="I151" s="76"/>
      <c r="J151" s="78"/>
      <c r="K151" s="85"/>
      <c r="L151" s="85"/>
      <c r="M151" s="85"/>
      <c r="N151" s="79"/>
      <c r="O151" s="80"/>
    </row>
    <row r="152" spans="1:15" s="75" customFormat="1" x14ac:dyDescent="0.2">
      <c r="A152" s="76"/>
      <c r="B152" s="76"/>
      <c r="E152" s="76"/>
      <c r="F152" s="76"/>
      <c r="H152" s="77"/>
      <c r="I152" s="76"/>
      <c r="J152" s="78"/>
      <c r="K152" s="85"/>
      <c r="L152" s="85"/>
      <c r="M152" s="85"/>
      <c r="N152" s="79"/>
      <c r="O152" s="80"/>
    </row>
    <row r="153" spans="1:15" s="75" customFormat="1" x14ac:dyDescent="0.2">
      <c r="A153" s="76"/>
      <c r="B153" s="76"/>
      <c r="E153" s="76"/>
      <c r="F153" s="76"/>
      <c r="H153" s="77"/>
      <c r="I153" s="76"/>
      <c r="J153" s="78"/>
      <c r="K153" s="85"/>
      <c r="L153" s="85"/>
      <c r="M153" s="85"/>
      <c r="N153" s="79"/>
      <c r="O153" s="80"/>
    </row>
    <row r="154" spans="1:15" s="75" customFormat="1" x14ac:dyDescent="0.2">
      <c r="A154" s="76"/>
      <c r="B154" s="76"/>
      <c r="E154" s="76"/>
      <c r="F154" s="76"/>
      <c r="H154" s="77"/>
      <c r="I154" s="76"/>
      <c r="J154" s="78"/>
      <c r="K154" s="85"/>
      <c r="L154" s="85"/>
      <c r="M154" s="85"/>
      <c r="N154" s="79"/>
      <c r="O154" s="80"/>
    </row>
    <row r="155" spans="1:15" s="75" customFormat="1" x14ac:dyDescent="0.2">
      <c r="A155" s="76"/>
      <c r="B155" s="76"/>
      <c r="E155" s="76"/>
      <c r="F155" s="76"/>
      <c r="H155" s="77"/>
      <c r="I155" s="76"/>
      <c r="J155" s="78"/>
      <c r="K155" s="85"/>
      <c r="L155" s="85"/>
      <c r="M155" s="85"/>
      <c r="N155" s="79"/>
      <c r="O155" s="80"/>
    </row>
    <row r="156" spans="1:15" s="75" customFormat="1" x14ac:dyDescent="0.2">
      <c r="A156" s="76"/>
      <c r="B156" s="76"/>
      <c r="E156" s="76"/>
      <c r="F156" s="76"/>
      <c r="H156" s="77"/>
      <c r="I156" s="76"/>
      <c r="J156" s="78"/>
      <c r="K156" s="85"/>
      <c r="L156" s="85"/>
      <c r="M156" s="85"/>
      <c r="N156" s="79"/>
      <c r="O156" s="80"/>
    </row>
    <row r="157" spans="1:15" s="75" customFormat="1" x14ac:dyDescent="0.2">
      <c r="A157" s="76"/>
      <c r="B157" s="76"/>
      <c r="E157" s="76"/>
      <c r="F157" s="76"/>
      <c r="H157" s="77"/>
      <c r="I157" s="76"/>
      <c r="J157" s="78"/>
      <c r="K157" s="85"/>
      <c r="L157" s="85"/>
      <c r="M157" s="85"/>
      <c r="N157" s="79"/>
      <c r="O157" s="80"/>
    </row>
    <row r="158" spans="1:15" s="75" customFormat="1" x14ac:dyDescent="0.2">
      <c r="A158" s="76"/>
      <c r="B158" s="76"/>
      <c r="E158" s="76"/>
      <c r="F158" s="76"/>
      <c r="H158" s="77"/>
      <c r="I158" s="76"/>
      <c r="J158" s="78"/>
      <c r="K158" s="85"/>
      <c r="L158" s="85"/>
      <c r="M158" s="85"/>
      <c r="N158" s="79"/>
      <c r="O158" s="80"/>
    </row>
    <row r="159" spans="1:15" s="75" customFormat="1" x14ac:dyDescent="0.2">
      <c r="A159" s="76"/>
      <c r="B159" s="76"/>
      <c r="E159" s="76"/>
      <c r="F159" s="76"/>
      <c r="H159" s="77"/>
      <c r="I159" s="76"/>
      <c r="J159" s="78"/>
      <c r="K159" s="85"/>
      <c r="L159" s="85"/>
      <c r="M159" s="85"/>
      <c r="N159" s="79"/>
      <c r="O159" s="80"/>
    </row>
    <row r="160" spans="1:15" s="75" customFormat="1" x14ac:dyDescent="0.2">
      <c r="A160" s="76"/>
      <c r="B160" s="76"/>
      <c r="E160" s="76"/>
      <c r="F160" s="76"/>
      <c r="H160" s="77"/>
      <c r="I160" s="76"/>
      <c r="J160" s="78"/>
      <c r="K160" s="85"/>
      <c r="L160" s="85"/>
      <c r="M160" s="85"/>
      <c r="N160" s="79"/>
      <c r="O160" s="80"/>
    </row>
    <row r="161" spans="1:15" s="75" customFormat="1" x14ac:dyDescent="0.2">
      <c r="A161" s="76"/>
      <c r="B161" s="76"/>
      <c r="E161" s="76"/>
      <c r="F161" s="76"/>
      <c r="H161" s="77"/>
      <c r="I161" s="76"/>
      <c r="J161" s="78"/>
      <c r="K161" s="85"/>
      <c r="L161" s="85"/>
      <c r="M161" s="85"/>
      <c r="N161" s="79"/>
      <c r="O161" s="80"/>
    </row>
    <row r="162" spans="1:15" s="75" customFormat="1" x14ac:dyDescent="0.2">
      <c r="A162" s="76"/>
      <c r="B162" s="76"/>
      <c r="E162" s="76"/>
      <c r="F162" s="76"/>
      <c r="H162" s="77"/>
      <c r="I162" s="76"/>
      <c r="J162" s="78"/>
      <c r="K162" s="85"/>
      <c r="L162" s="85"/>
      <c r="M162" s="85"/>
      <c r="N162" s="79"/>
      <c r="O162" s="80"/>
    </row>
    <row r="163" spans="1:15" s="75" customFormat="1" x14ac:dyDescent="0.2">
      <c r="A163" s="76"/>
      <c r="B163" s="76"/>
      <c r="E163" s="76"/>
      <c r="F163" s="76"/>
      <c r="H163" s="77"/>
      <c r="I163" s="76"/>
      <c r="J163" s="78"/>
      <c r="K163" s="85"/>
      <c r="L163" s="85"/>
      <c r="M163" s="85"/>
      <c r="N163" s="79"/>
      <c r="O163" s="80"/>
    </row>
    <row r="164" spans="1:15" s="75" customFormat="1" x14ac:dyDescent="0.2">
      <c r="A164" s="76"/>
      <c r="B164" s="76"/>
      <c r="E164" s="76"/>
      <c r="F164" s="76"/>
      <c r="H164" s="77"/>
      <c r="I164" s="76"/>
      <c r="J164" s="78"/>
      <c r="K164" s="85"/>
      <c r="L164" s="85"/>
      <c r="M164" s="85"/>
      <c r="N164" s="79"/>
      <c r="O164" s="80"/>
    </row>
    <row r="165" spans="1:15" s="75" customFormat="1" x14ac:dyDescent="0.2">
      <c r="A165" s="76"/>
      <c r="B165" s="76"/>
      <c r="E165" s="76"/>
      <c r="F165" s="76"/>
      <c r="H165" s="77"/>
      <c r="I165" s="76"/>
      <c r="J165" s="78"/>
      <c r="K165" s="85"/>
      <c r="L165" s="85"/>
      <c r="M165" s="85"/>
      <c r="N165" s="79"/>
      <c r="O165" s="80"/>
    </row>
    <row r="166" spans="1:15" s="75" customFormat="1" x14ac:dyDescent="0.2">
      <c r="A166" s="76"/>
      <c r="B166" s="76"/>
      <c r="E166" s="76"/>
      <c r="F166" s="76"/>
      <c r="H166" s="77"/>
      <c r="I166" s="76"/>
      <c r="J166" s="78"/>
      <c r="K166" s="85"/>
      <c r="L166" s="85"/>
      <c r="M166" s="85"/>
      <c r="N166" s="79"/>
      <c r="O166" s="80"/>
    </row>
    <row r="167" spans="1:15" s="75" customFormat="1" x14ac:dyDescent="0.2">
      <c r="A167" s="76"/>
      <c r="B167" s="76"/>
      <c r="E167" s="76"/>
      <c r="F167" s="76"/>
      <c r="H167" s="77"/>
      <c r="I167" s="76"/>
      <c r="J167" s="78"/>
      <c r="K167" s="85"/>
      <c r="L167" s="85"/>
      <c r="M167" s="85"/>
      <c r="N167" s="79"/>
      <c r="O167" s="80"/>
    </row>
    <row r="168" spans="1:15" s="75" customFormat="1" x14ac:dyDescent="0.2">
      <c r="A168" s="76"/>
      <c r="B168" s="76"/>
      <c r="E168" s="76"/>
      <c r="F168" s="76"/>
      <c r="H168" s="77"/>
      <c r="I168" s="76"/>
      <c r="J168" s="78"/>
      <c r="K168" s="85"/>
      <c r="L168" s="85"/>
      <c r="M168" s="85"/>
      <c r="N168" s="79"/>
      <c r="O168" s="80"/>
    </row>
    <row r="169" spans="1:15" s="75" customFormat="1" x14ac:dyDescent="0.2">
      <c r="A169" s="76"/>
      <c r="B169" s="76"/>
      <c r="E169" s="76"/>
      <c r="F169" s="76"/>
      <c r="H169" s="77"/>
      <c r="I169" s="76"/>
      <c r="J169" s="78"/>
      <c r="K169" s="85"/>
      <c r="L169" s="85"/>
      <c r="M169" s="85"/>
      <c r="N169" s="79"/>
      <c r="O169" s="80"/>
    </row>
    <row r="170" spans="1:15" s="75" customFormat="1" x14ac:dyDescent="0.2">
      <c r="A170" s="76"/>
      <c r="B170" s="76"/>
      <c r="E170" s="76"/>
      <c r="F170" s="76"/>
      <c r="H170" s="77"/>
      <c r="I170" s="76"/>
      <c r="J170" s="78"/>
      <c r="K170" s="85"/>
      <c r="L170" s="85"/>
      <c r="M170" s="85"/>
      <c r="N170" s="79"/>
      <c r="O170" s="80"/>
    </row>
    <row r="171" spans="1:15" s="75" customFormat="1" x14ac:dyDescent="0.2">
      <c r="A171" s="76"/>
      <c r="B171" s="76"/>
      <c r="E171" s="76"/>
      <c r="F171" s="76"/>
      <c r="H171" s="77"/>
      <c r="I171" s="76"/>
      <c r="J171" s="78"/>
      <c r="K171" s="85"/>
      <c r="L171" s="85"/>
      <c r="M171" s="85"/>
      <c r="N171" s="79"/>
      <c r="O171" s="80"/>
    </row>
    <row r="172" spans="1:15" s="75" customFormat="1" x14ac:dyDescent="0.2">
      <c r="A172" s="76"/>
      <c r="B172" s="76"/>
      <c r="E172" s="76"/>
      <c r="F172" s="76"/>
      <c r="H172" s="77"/>
      <c r="I172" s="76"/>
      <c r="J172" s="78"/>
      <c r="K172" s="85"/>
      <c r="L172" s="85"/>
      <c r="M172" s="85"/>
      <c r="N172" s="79"/>
      <c r="O172" s="80"/>
    </row>
    <row r="173" spans="1:15" s="75" customFormat="1" x14ac:dyDescent="0.2">
      <c r="A173" s="76"/>
      <c r="B173" s="76"/>
      <c r="E173" s="76"/>
      <c r="F173" s="76"/>
      <c r="H173" s="77"/>
      <c r="I173" s="76"/>
      <c r="J173" s="78"/>
      <c r="K173" s="85"/>
      <c r="L173" s="85"/>
      <c r="M173" s="85"/>
      <c r="N173" s="79"/>
      <c r="O173" s="80"/>
    </row>
    <row r="174" spans="1:15" s="75" customFormat="1" x14ac:dyDescent="0.2">
      <c r="A174" s="76"/>
      <c r="B174" s="76"/>
      <c r="E174" s="76"/>
      <c r="F174" s="76"/>
      <c r="H174" s="77"/>
      <c r="I174" s="76"/>
      <c r="J174" s="78"/>
      <c r="K174" s="85"/>
      <c r="L174" s="85"/>
      <c r="M174" s="85"/>
      <c r="N174" s="79"/>
      <c r="O174" s="80"/>
    </row>
    <row r="175" spans="1:15" s="75" customFormat="1" x14ac:dyDescent="0.2">
      <c r="A175" s="76"/>
      <c r="B175" s="76"/>
      <c r="E175" s="76"/>
      <c r="F175" s="76"/>
      <c r="H175" s="77"/>
      <c r="I175" s="76"/>
      <c r="J175" s="78"/>
      <c r="K175" s="85"/>
      <c r="L175" s="85"/>
      <c r="M175" s="85"/>
      <c r="N175" s="79"/>
      <c r="O175" s="80"/>
    </row>
    <row r="176" spans="1:15" s="75" customFormat="1" x14ac:dyDescent="0.2">
      <c r="A176" s="76"/>
      <c r="B176" s="76"/>
      <c r="E176" s="76"/>
      <c r="F176" s="76"/>
      <c r="H176" s="77"/>
      <c r="I176" s="76"/>
      <c r="J176" s="78"/>
      <c r="K176" s="85"/>
      <c r="L176" s="85"/>
      <c r="M176" s="85"/>
      <c r="N176" s="79"/>
      <c r="O176" s="80"/>
    </row>
    <row r="177" spans="1:15" s="75" customFormat="1" x14ac:dyDescent="0.2">
      <c r="A177" s="76"/>
      <c r="B177" s="76"/>
      <c r="E177" s="76"/>
      <c r="F177" s="76"/>
      <c r="H177" s="77"/>
      <c r="I177" s="76"/>
      <c r="J177" s="78"/>
      <c r="K177" s="85"/>
      <c r="L177" s="85"/>
      <c r="M177" s="85"/>
      <c r="N177" s="79"/>
      <c r="O177" s="80"/>
    </row>
    <row r="178" spans="1:15" s="75" customFormat="1" x14ac:dyDescent="0.2">
      <c r="A178" s="76"/>
      <c r="B178" s="76"/>
      <c r="E178" s="76"/>
      <c r="F178" s="76"/>
      <c r="H178" s="77"/>
      <c r="I178" s="76"/>
      <c r="J178" s="78"/>
      <c r="K178" s="85"/>
      <c r="L178" s="85"/>
      <c r="M178" s="85"/>
      <c r="N178" s="79"/>
      <c r="O178" s="80"/>
    </row>
    <row r="179" spans="1:15" s="75" customFormat="1" x14ac:dyDescent="0.2">
      <c r="A179" s="76"/>
      <c r="B179" s="76"/>
      <c r="E179" s="76"/>
      <c r="F179" s="76"/>
      <c r="H179" s="77"/>
      <c r="I179" s="76"/>
      <c r="J179" s="78"/>
      <c r="K179" s="85"/>
      <c r="L179" s="85"/>
      <c r="M179" s="85"/>
      <c r="N179" s="79"/>
      <c r="O179" s="80"/>
    </row>
    <row r="180" spans="1:15" s="75" customFormat="1" x14ac:dyDescent="0.2">
      <c r="A180" s="76"/>
      <c r="B180" s="76"/>
      <c r="E180" s="76"/>
      <c r="F180" s="76"/>
      <c r="H180" s="77"/>
      <c r="I180" s="76"/>
      <c r="J180" s="78"/>
      <c r="K180" s="85"/>
      <c r="L180" s="85"/>
      <c r="M180" s="85"/>
      <c r="N180" s="79"/>
      <c r="O180" s="80"/>
    </row>
    <row r="181" spans="1:15" s="75" customFormat="1" x14ac:dyDescent="0.2">
      <c r="A181" s="76"/>
      <c r="B181" s="76"/>
      <c r="E181" s="76"/>
      <c r="F181" s="76"/>
      <c r="H181" s="77"/>
      <c r="I181" s="76"/>
      <c r="J181" s="78"/>
      <c r="K181" s="85"/>
      <c r="L181" s="85"/>
      <c r="M181" s="85"/>
      <c r="N181" s="79"/>
      <c r="O181" s="80"/>
    </row>
    <row r="182" spans="1:15" s="75" customFormat="1" x14ac:dyDescent="0.2">
      <c r="A182" s="76"/>
      <c r="B182" s="76"/>
      <c r="E182" s="76"/>
      <c r="F182" s="76"/>
      <c r="H182" s="77"/>
      <c r="I182" s="76"/>
      <c r="J182" s="78"/>
      <c r="K182" s="85"/>
      <c r="L182" s="85"/>
      <c r="M182" s="85"/>
      <c r="N182" s="79"/>
      <c r="O182" s="80"/>
    </row>
  </sheetData>
  <sheetProtection password="DD0D" sheet="1" objects="1" scenarios="1" formatCells="0" selectLockedCells="1"/>
  <mergeCells count="89">
    <mergeCell ref="H46:J46"/>
    <mergeCell ref="H47:J47"/>
    <mergeCell ref="H41:J41"/>
    <mergeCell ref="G8:J8"/>
    <mergeCell ref="A2:J2"/>
    <mergeCell ref="G4:J4"/>
    <mergeCell ref="G5:J5"/>
    <mergeCell ref="G6:J6"/>
    <mergeCell ref="G7:J7"/>
    <mergeCell ref="H38:J38"/>
    <mergeCell ref="F38:G38"/>
    <mergeCell ref="A41:B41"/>
    <mergeCell ref="F41:G41"/>
    <mergeCell ref="A28:B28"/>
    <mergeCell ref="F28:G28"/>
    <mergeCell ref="A29:B29"/>
    <mergeCell ref="C16:D16"/>
    <mergeCell ref="C9:D9"/>
    <mergeCell ref="F39:G39"/>
    <mergeCell ref="C38:D38"/>
    <mergeCell ref="H39:J39"/>
    <mergeCell ref="E9:F9"/>
    <mergeCell ref="H19:J19"/>
    <mergeCell ref="H28:J28"/>
    <mergeCell ref="F16:G16"/>
    <mergeCell ref="F19:G19"/>
    <mergeCell ref="H29:J29"/>
    <mergeCell ref="H20:J20"/>
    <mergeCell ref="C28:D28"/>
    <mergeCell ref="C29:D29"/>
    <mergeCell ref="F29:G29"/>
    <mergeCell ref="A39:B39"/>
    <mergeCell ref="H40:J40"/>
    <mergeCell ref="C44:D44"/>
    <mergeCell ref="A42:B42"/>
    <mergeCell ref="C42:D42"/>
    <mergeCell ref="F42:G42"/>
    <mergeCell ref="A44:B44"/>
    <mergeCell ref="A43:B43"/>
    <mergeCell ref="C43:D43"/>
    <mergeCell ref="C47:D47"/>
    <mergeCell ref="A46:B46"/>
    <mergeCell ref="F46:G46"/>
    <mergeCell ref="C39:D39"/>
    <mergeCell ref="C40:D40"/>
    <mergeCell ref="C41:D41"/>
    <mergeCell ref="A40:B40"/>
    <mergeCell ref="F40:G40"/>
    <mergeCell ref="A47:B47"/>
    <mergeCell ref="F47:G47"/>
    <mergeCell ref="C46:D46"/>
    <mergeCell ref="F44:G44"/>
    <mergeCell ref="A45:B45"/>
    <mergeCell ref="C45:D45"/>
    <mergeCell ref="A6:B6"/>
    <mergeCell ref="A7:B8"/>
    <mergeCell ref="A9:B9"/>
    <mergeCell ref="A38:B38"/>
    <mergeCell ref="A15:B15"/>
    <mergeCell ref="A19:B19"/>
    <mergeCell ref="A20:B20"/>
    <mergeCell ref="A16:B16"/>
    <mergeCell ref="C7:D8"/>
    <mergeCell ref="E7:F7"/>
    <mergeCell ref="E8:F8"/>
    <mergeCell ref="F15:G15"/>
    <mergeCell ref="G9:J9"/>
    <mergeCell ref="C15:D15"/>
    <mergeCell ref="C5:D5"/>
    <mergeCell ref="A5:B5"/>
    <mergeCell ref="H45:J45"/>
    <mergeCell ref="F43:G43"/>
    <mergeCell ref="F45:G45"/>
    <mergeCell ref="H42:J42"/>
    <mergeCell ref="H43:J43"/>
    <mergeCell ref="E5:F5"/>
    <mergeCell ref="H44:J44"/>
    <mergeCell ref="F20:G20"/>
    <mergeCell ref="H15:J15"/>
    <mergeCell ref="H16:J16"/>
    <mergeCell ref="C19:D19"/>
    <mergeCell ref="C20:D20"/>
    <mergeCell ref="C6:D6"/>
    <mergeCell ref="E6:F6"/>
    <mergeCell ref="H1:I1"/>
    <mergeCell ref="C4:D4"/>
    <mergeCell ref="E4:F4"/>
    <mergeCell ref="C3:H3"/>
    <mergeCell ref="A4:B4"/>
  </mergeCells>
  <phoneticPr fontId="6" type="noConversion"/>
  <dataValidations count="11">
    <dataValidation type="list" allowBlank="1" showInputMessage="1" showErrorMessage="1" sqref="H46 H44 H38 H19 H15 H42 H40 H28">
      <formula1>When</formula1>
    </dataValidation>
    <dataValidation type="list" allowBlank="1" showInputMessage="1" showErrorMessage="1" sqref="I48:I127 I17:I18 I21:I27 I30:I37 I13:I14">
      <formula1>Teams</formula1>
    </dataValidation>
    <dataValidation type="list" allowBlank="1" showInputMessage="1" showErrorMessage="1" sqref="F48:F127 F17:F18 F21:F27 F30:F37 F12:F14">
      <formula1>Gender</formula1>
    </dataValidation>
    <dataValidation type="list" allowBlank="1" showInputMessage="1" showErrorMessage="1" errorTitle="Invalid School Year" error="Please pick a year from the list" prompt="Please choose the entrant's school year" sqref="E48:E127 E17:E18 E21:E27 E30:E37 E12:E14">
      <formula1>SchoolYear</formula1>
    </dataValidation>
    <dataValidation type="list" allowBlank="1" showInputMessage="1" showErrorMessage="1" errorTitle="Invalid Grade" error="Please enter a grade in the range 3 to 6" sqref="G48:G127 G17:G18 G21:G27 G30:G37 G13:G14">
      <formula1>SchoolClass</formula1>
    </dataValidation>
    <dataValidation type="list" allowBlank="1" showInputMessage="1" showErrorMessage="1" sqref="J48:J77 J12:J14 J21:J27 J30:J37 J17:J18">
      <formula1>Individual</formula1>
    </dataValidation>
    <dataValidation type="list" allowBlank="1" showInputMessage="1" showErrorMessage="1" sqref="F44:G47 F28:G29 F15:G16">
      <formula1>Jobs</formula1>
    </dataValidation>
    <dataValidation type="list" allowBlank="1" showInputMessage="1" showErrorMessage="1" sqref="F38:G43 F19:G20">
      <formula1>Judges</formula1>
    </dataValidation>
    <dataValidation type="list" allowBlank="1" showInputMessage="1" showErrorMessage="1" errorTitle="Invalid Grade" error="Please choose either Novice or Elite" sqref="G12">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formula1>Teams</formula1>
    </dataValidation>
    <dataValidation type="list" allowBlank="1" showInputMessage="1" showErrorMessage="1" sqref="G9:J9">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6"/>
  <sheetViews>
    <sheetView workbookViewId="0">
      <selection activeCell="A15" sqref="A15:E15"/>
    </sheetView>
  </sheetViews>
  <sheetFormatPr defaultRowHeight="15" x14ac:dyDescent="0.2"/>
  <cols>
    <col min="1" max="1" width="14" style="1" customWidth="1"/>
    <col min="2" max="2" width="17" style="1" customWidth="1"/>
    <col min="3" max="3" width="9.42578125" style="1" customWidth="1"/>
    <col min="4" max="4" width="15.42578125" style="1" customWidth="1"/>
    <col min="5" max="5" width="21.85546875" style="1" customWidth="1"/>
    <col min="6" max="7" width="27.5703125" style="1" customWidth="1"/>
    <col min="8" max="8" width="27.5703125" style="64" customWidth="1"/>
    <col min="9" max="9" width="27.5703125" style="1" customWidth="1"/>
  </cols>
  <sheetData>
    <row r="1" spans="1:9" ht="21" thickBot="1" x14ac:dyDescent="0.25">
      <c r="A1" s="340" t="s">
        <v>193</v>
      </c>
      <c r="B1" s="340"/>
      <c r="C1" s="340"/>
      <c r="D1" s="340"/>
      <c r="E1" s="340"/>
      <c r="F1" s="340"/>
    </row>
    <row r="2" spans="1:9" s="31" customFormat="1" ht="75.75" customHeight="1" x14ac:dyDescent="0.2">
      <c r="A2" s="32" t="str">
        <f>Entries!A4</f>
        <v>Event :</v>
      </c>
      <c r="B2" s="354" t="str">
        <f>Entries!C4</f>
        <v>NATIONAL SCHOOL FINALS</v>
      </c>
      <c r="C2" s="355"/>
      <c r="D2" s="33" t="str">
        <f>Entries!E4</f>
        <v>Venue :</v>
      </c>
      <c r="E2" s="358" t="str">
        <f>IF(Entries!G4="","",Entries!G4)</f>
        <v>Ards Leisure Centre
Newtownards, NI</v>
      </c>
      <c r="F2" s="359"/>
      <c r="G2" s="30"/>
      <c r="H2" s="93"/>
      <c r="I2" s="30"/>
    </row>
    <row r="3" spans="1:9" ht="16.5" thickBot="1" x14ac:dyDescent="0.25">
      <c r="A3" s="34" t="str">
        <f>Entries!A5</f>
        <v>School :</v>
      </c>
      <c r="B3" s="356" t="str">
        <f>IF(Entries!C5="","",Entries!C5)</f>
        <v/>
      </c>
      <c r="C3" s="357"/>
      <c r="D3" s="35" t="str">
        <f>Entries!E5</f>
        <v>Date :</v>
      </c>
      <c r="E3" s="360" t="str">
        <f>IF(Entries!G5="","",Entries!G5)</f>
        <v>Saturday 24th  March 2018</v>
      </c>
      <c r="F3" s="361"/>
    </row>
    <row r="4" spans="1:9" ht="9.9499999999999993" customHeight="1" x14ac:dyDescent="0.2">
      <c r="A4" s="39"/>
      <c r="B4" s="40"/>
      <c r="C4" s="41"/>
      <c r="D4" s="39"/>
      <c r="E4" s="42"/>
      <c r="F4" s="42"/>
    </row>
    <row r="5" spans="1:9" ht="15.75" x14ac:dyDescent="0.25">
      <c r="A5" s="342" t="s">
        <v>147</v>
      </c>
      <c r="B5" s="342"/>
      <c r="C5" s="63">
        <f>106-COUNTBLANK(Entries!J12:J117)</f>
        <v>0</v>
      </c>
      <c r="D5" s="144" t="s">
        <v>204</v>
      </c>
      <c r="E5" s="143">
        <f xml:space="preserve"> 20*C5</f>
        <v>0</v>
      </c>
      <c r="F5" s="141" t="s">
        <v>148</v>
      </c>
    </row>
    <row r="6" spans="1:9" ht="15.75" customHeight="1" x14ac:dyDescent="0.25">
      <c r="A6" s="342" t="s">
        <v>149</v>
      </c>
      <c r="B6" s="342"/>
      <c r="C6" s="261">
        <f ca="1">H6</f>
        <v>0</v>
      </c>
      <c r="D6" s="144" t="s">
        <v>203</v>
      </c>
      <c r="E6" s="143">
        <f ca="1" xml:space="preserve"> 25*C6</f>
        <v>0</v>
      </c>
      <c r="F6" s="142">
        <f ca="1">SUM(E5:E6)</f>
        <v>0</v>
      </c>
      <c r="H6" s="260">
        <f ca="1">IF(106-COUNTBLANK(Entries!I12:I117) &lt; 3,0,INDIRECT("Lists!T"&amp;(106-COUNTBLANK(Entries!I12:I117))))</f>
        <v>0</v>
      </c>
    </row>
    <row r="7" spans="1:9" s="13" customFormat="1" ht="9.9499999999999993" customHeight="1" x14ac:dyDescent="0.25">
      <c r="A7" s="43"/>
      <c r="B7" s="43"/>
      <c r="C7" s="44"/>
      <c r="D7" s="45"/>
      <c r="E7" s="46"/>
      <c r="F7" s="47"/>
      <c r="G7" s="47"/>
      <c r="H7" s="94"/>
      <c r="I7" s="47"/>
    </row>
    <row r="8" spans="1:9" ht="15.75" customHeight="1" x14ac:dyDescent="0.2">
      <c r="A8" s="353" t="s">
        <v>202</v>
      </c>
      <c r="B8" s="353"/>
      <c r="C8" s="353"/>
      <c r="D8" s="353"/>
      <c r="E8" s="353"/>
      <c r="F8" s="353"/>
    </row>
    <row r="9" spans="1:9" s="29" customFormat="1" x14ac:dyDescent="0.2">
      <c r="A9" s="352" t="s">
        <v>205</v>
      </c>
      <c r="B9" s="352"/>
      <c r="C9" s="352"/>
      <c r="D9" s="352"/>
      <c r="E9" s="352"/>
      <c r="F9" s="352"/>
      <c r="G9" s="28"/>
      <c r="H9" s="64"/>
      <c r="I9" s="28"/>
    </row>
    <row r="10" spans="1:9" s="29" customFormat="1" ht="15.75" thickBot="1" x14ac:dyDescent="0.25">
      <c r="A10" s="366" t="s">
        <v>42</v>
      </c>
      <c r="B10" s="367"/>
      <c r="C10" s="367"/>
      <c r="D10" s="367"/>
      <c r="E10" s="48"/>
      <c r="F10" s="48"/>
      <c r="G10" s="28"/>
      <c r="H10" s="64"/>
      <c r="I10" s="28"/>
    </row>
    <row r="11" spans="1:9" s="29" customFormat="1" ht="18" customHeight="1" thickTop="1" x14ac:dyDescent="0.2">
      <c r="A11" s="346" t="s">
        <v>194</v>
      </c>
      <c r="B11" s="347"/>
      <c r="C11" s="347"/>
      <c r="D11" s="347"/>
      <c r="E11" s="348"/>
      <c r="F11" s="48"/>
      <c r="H11" s="95"/>
    </row>
    <row r="12" spans="1:9" s="29" customFormat="1" ht="18" customHeight="1" x14ac:dyDescent="0.2">
      <c r="A12" s="212" t="s">
        <v>242</v>
      </c>
      <c r="B12" s="213"/>
      <c r="C12" s="213"/>
      <c r="D12" s="213"/>
      <c r="E12" s="214"/>
      <c r="F12" s="48"/>
      <c r="H12" s="95"/>
    </row>
    <row r="13" spans="1:9" s="29" customFormat="1" ht="18" customHeight="1" x14ac:dyDescent="0.2">
      <c r="A13" s="212" t="s">
        <v>244</v>
      </c>
      <c r="B13" s="213"/>
      <c r="C13" s="213"/>
      <c r="D13" s="213"/>
      <c r="E13" s="214"/>
      <c r="F13" s="48"/>
      <c r="H13" s="95"/>
    </row>
    <row r="14" spans="1:9" ht="18" customHeight="1" x14ac:dyDescent="0.2">
      <c r="A14" s="351" t="s">
        <v>243</v>
      </c>
      <c r="B14" s="349"/>
      <c r="C14" s="349"/>
      <c r="D14" s="349"/>
      <c r="E14" s="350"/>
    </row>
    <row r="15" spans="1:9" ht="18" customHeight="1" x14ac:dyDescent="0.2">
      <c r="A15" s="351"/>
      <c r="B15" s="349"/>
      <c r="C15" s="349"/>
      <c r="D15" s="349"/>
      <c r="E15" s="350"/>
    </row>
    <row r="16" spans="1:9" ht="18" customHeight="1" thickBot="1" x14ac:dyDescent="0.25">
      <c r="A16" s="362"/>
      <c r="B16" s="363"/>
      <c r="C16" s="363"/>
      <c r="D16" s="363"/>
      <c r="E16" s="364"/>
    </row>
    <row r="17" spans="1:9" ht="17.25" customHeight="1" thickTop="1" x14ac:dyDescent="0.25">
      <c r="A17" s="262"/>
      <c r="B17" s="262"/>
      <c r="C17" s="262"/>
      <c r="D17" s="262"/>
      <c r="E17" s="263"/>
      <c r="F17" s="263"/>
      <c r="G17" s="50"/>
    </row>
    <row r="18" spans="1:9" ht="20.25" customHeight="1" x14ac:dyDescent="0.2">
      <c r="A18" s="365" t="s">
        <v>142</v>
      </c>
      <c r="B18" s="365"/>
      <c r="C18" s="365"/>
      <c r="D18" s="365"/>
      <c r="E18" s="365"/>
      <c r="F18" s="365"/>
    </row>
    <row r="19" spans="1:9" ht="20.25" customHeight="1" x14ac:dyDescent="0.2">
      <c r="A19" s="344" t="s">
        <v>257</v>
      </c>
      <c r="B19" s="344"/>
      <c r="C19" s="344"/>
      <c r="D19" s="344"/>
      <c r="E19" s="344"/>
      <c r="F19" s="344"/>
      <c r="H19" s="211"/>
    </row>
    <row r="20" spans="1:9" ht="20.25" customHeight="1" x14ac:dyDescent="0.2">
      <c r="A20" s="344" t="s">
        <v>256</v>
      </c>
      <c r="B20" s="344"/>
      <c r="C20" s="344"/>
      <c r="D20" s="344"/>
      <c r="E20" s="344"/>
      <c r="F20" s="344"/>
      <c r="H20" s="211"/>
    </row>
    <row r="21" spans="1:9" ht="20.25" customHeight="1" x14ac:dyDescent="0.2">
      <c r="A21" s="344" t="s">
        <v>201</v>
      </c>
      <c r="B21" s="344"/>
      <c r="C21" s="344"/>
      <c r="D21" s="344"/>
      <c r="E21" s="344"/>
      <c r="F21" s="344"/>
    </row>
    <row r="22" spans="1:9" s="29" customFormat="1" ht="61.5" customHeight="1" x14ac:dyDescent="0.2">
      <c r="A22" s="343" t="s">
        <v>137</v>
      </c>
      <c r="B22" s="343"/>
      <c r="C22" s="343"/>
      <c r="D22" s="343"/>
      <c r="E22" s="343"/>
      <c r="F22" s="343"/>
      <c r="G22" s="28"/>
      <c r="H22" s="64"/>
      <c r="I22" s="28"/>
    </row>
    <row r="23" spans="1:9" ht="32.25" customHeight="1" x14ac:dyDescent="0.2">
      <c r="A23" s="343" t="s">
        <v>90</v>
      </c>
      <c r="B23" s="343"/>
      <c r="C23" s="343"/>
      <c r="D23" s="343"/>
      <c r="E23" s="343"/>
      <c r="F23" s="343"/>
    </row>
    <row r="24" spans="1:9" ht="17.25" customHeight="1" x14ac:dyDescent="0.2">
      <c r="A24" s="343" t="s">
        <v>97</v>
      </c>
      <c r="B24" s="343"/>
      <c r="C24" s="343"/>
      <c r="D24" s="343"/>
      <c r="E24" s="343"/>
      <c r="F24" s="343"/>
    </row>
    <row r="25" spans="1:9" ht="15" customHeight="1" x14ac:dyDescent="0.2">
      <c r="A25" s="343" t="s">
        <v>92</v>
      </c>
      <c r="B25" s="343"/>
      <c r="C25" s="343"/>
      <c r="D25" s="343"/>
      <c r="E25" s="343"/>
      <c r="F25" s="343"/>
    </row>
    <row r="26" spans="1:9" ht="29.25" customHeight="1" x14ac:dyDescent="0.2">
      <c r="A26" s="343" t="s">
        <v>93</v>
      </c>
      <c r="B26" s="343"/>
      <c r="C26" s="343"/>
      <c r="D26" s="343"/>
      <c r="E26" s="343"/>
      <c r="F26" s="343"/>
      <c r="H26" s="97"/>
    </row>
    <row r="27" spans="1:9" x14ac:dyDescent="0.2">
      <c r="A27" s="345" t="s">
        <v>91</v>
      </c>
      <c r="B27" s="345"/>
      <c r="C27" s="345"/>
      <c r="D27" s="345"/>
      <c r="E27" s="345"/>
      <c r="F27" s="345"/>
    </row>
    <row r="28" spans="1:9" ht="64.5" customHeight="1" x14ac:dyDescent="0.2">
      <c r="A28" s="343" t="s">
        <v>129</v>
      </c>
      <c r="B28" s="343"/>
      <c r="C28" s="343"/>
      <c r="D28" s="343"/>
      <c r="E28" s="343"/>
      <c r="F28" s="343"/>
    </row>
    <row r="29" spans="1:9" ht="33.75" customHeight="1" x14ac:dyDescent="0.2">
      <c r="A29" s="378" t="s">
        <v>94</v>
      </c>
      <c r="B29" s="378"/>
      <c r="C29" s="378"/>
      <c r="D29" s="378"/>
      <c r="E29" s="378"/>
      <c r="F29" s="378"/>
    </row>
    <row r="30" spans="1:9" ht="34.5" customHeight="1" x14ac:dyDescent="0.2">
      <c r="A30" s="378" t="s">
        <v>95</v>
      </c>
      <c r="B30" s="378"/>
      <c r="C30" s="378"/>
      <c r="D30" s="378"/>
      <c r="E30" s="378"/>
      <c r="F30" s="378"/>
    </row>
    <row r="31" spans="1:9" ht="20.25" customHeight="1" x14ac:dyDescent="0.2">
      <c r="A31" s="378" t="s">
        <v>41</v>
      </c>
      <c r="B31" s="378"/>
      <c r="C31" s="378"/>
      <c r="D31" s="378"/>
      <c r="E31" s="378"/>
      <c r="F31" s="378"/>
    </row>
    <row r="32" spans="1:9" ht="78.75" customHeight="1" x14ac:dyDescent="0.2">
      <c r="A32" s="341" t="s">
        <v>96</v>
      </c>
      <c r="B32" s="341"/>
      <c r="C32" s="341"/>
      <c r="D32" s="341"/>
      <c r="E32" s="341"/>
      <c r="F32" s="341"/>
    </row>
    <row r="33" spans="1:6" ht="15.75" customHeight="1" x14ac:dyDescent="0.2">
      <c r="A33" s="374" t="s">
        <v>130</v>
      </c>
      <c r="B33" s="374"/>
      <c r="C33" s="374"/>
      <c r="D33" s="374"/>
      <c r="E33" s="374"/>
      <c r="F33" s="374"/>
    </row>
    <row r="34" spans="1:6" ht="18.75" customHeight="1" x14ac:dyDescent="0.2">
      <c r="A34" s="380" t="s">
        <v>4</v>
      </c>
      <c r="B34" s="380"/>
      <c r="C34" s="380"/>
      <c r="D34" s="380"/>
      <c r="E34" s="380"/>
      <c r="F34" s="380"/>
    </row>
    <row r="35" spans="1:6" ht="18.75" customHeight="1" thickBot="1" x14ac:dyDescent="0.25">
      <c r="A35" s="36"/>
      <c r="B35" s="36"/>
      <c r="C35" s="36"/>
      <c r="D35" s="36"/>
      <c r="E35" s="36"/>
      <c r="F35" s="36"/>
    </row>
    <row r="36" spans="1:6" ht="17.25" customHeight="1" thickTop="1" x14ac:dyDescent="0.25">
      <c r="A36" s="375" t="s">
        <v>131</v>
      </c>
      <c r="B36" s="376"/>
      <c r="C36" s="376"/>
      <c r="D36" s="376"/>
      <c r="E36" s="376"/>
      <c r="F36" s="377"/>
    </row>
    <row r="37" spans="1:6" ht="21.75" customHeight="1" thickBot="1" x14ac:dyDescent="0.3">
      <c r="A37" s="101" t="s">
        <v>100</v>
      </c>
      <c r="B37" s="373"/>
      <c r="C37" s="373"/>
      <c r="D37" s="373"/>
      <c r="E37" s="98"/>
      <c r="F37" s="106"/>
    </row>
    <row r="38" spans="1:6" ht="25.5" customHeight="1" thickBot="1" x14ac:dyDescent="0.3">
      <c r="A38" s="101" t="s">
        <v>101</v>
      </c>
      <c r="B38" s="372"/>
      <c r="C38" s="372"/>
      <c r="D38" s="372"/>
      <c r="E38" s="99" t="s">
        <v>102</v>
      </c>
      <c r="F38" s="111"/>
    </row>
    <row r="39" spans="1:6" ht="24.75" customHeight="1" thickBot="1" x14ac:dyDescent="0.3">
      <c r="A39" s="101"/>
      <c r="B39" s="373"/>
      <c r="C39" s="373"/>
      <c r="D39" s="373"/>
      <c r="E39" s="99" t="s">
        <v>103</v>
      </c>
      <c r="F39" s="112"/>
    </row>
    <row r="40" spans="1:6" ht="33.75" customHeight="1" thickBot="1" x14ac:dyDescent="0.3">
      <c r="A40" s="101" t="s">
        <v>99</v>
      </c>
      <c r="B40" s="379"/>
      <c r="C40" s="379"/>
      <c r="D40" s="379"/>
      <c r="E40" s="100" t="s">
        <v>5</v>
      </c>
      <c r="F40" s="102"/>
    </row>
    <row r="41" spans="1:6" ht="15" customHeight="1" thickBot="1" x14ac:dyDescent="0.3">
      <c r="A41" s="107"/>
      <c r="B41" s="108"/>
      <c r="C41" s="108"/>
      <c r="D41" s="108"/>
      <c r="E41" s="109"/>
      <c r="F41" s="110"/>
    </row>
    <row r="42" spans="1:6" ht="17.25" thickTop="1" thickBot="1" x14ac:dyDescent="0.3">
      <c r="A42" s="38"/>
      <c r="B42" s="38"/>
      <c r="C42" s="37"/>
    </row>
    <row r="43" spans="1:6" ht="17.25" customHeight="1" thickTop="1" x14ac:dyDescent="0.2">
      <c r="A43" s="369" t="s">
        <v>132</v>
      </c>
      <c r="B43" s="370"/>
      <c r="C43" s="370"/>
      <c r="D43" s="370"/>
      <c r="E43" s="370"/>
      <c r="F43" s="371"/>
    </row>
    <row r="44" spans="1:6" ht="38.25" customHeight="1" thickBot="1" x14ac:dyDescent="0.3">
      <c r="A44" s="101" t="s">
        <v>98</v>
      </c>
      <c r="B44" s="368" t="s">
        <v>245</v>
      </c>
      <c r="C44" s="368"/>
      <c r="D44" s="368"/>
      <c r="E44" s="100"/>
      <c r="F44" s="102"/>
    </row>
    <row r="45" spans="1:6" ht="15.75" thickBot="1" x14ac:dyDescent="0.25">
      <c r="A45" s="103"/>
      <c r="B45" s="104"/>
      <c r="C45" s="104"/>
      <c r="D45" s="104"/>
      <c r="E45" s="104"/>
      <c r="F45" s="105"/>
    </row>
    <row r="46" spans="1:6" ht="15.75" thickTop="1" x14ac:dyDescent="0.2"/>
  </sheetData>
  <sheetProtection selectLockedCells="1"/>
  <mergeCells count="37">
    <mergeCell ref="A19:F19"/>
    <mergeCell ref="A20:F20"/>
    <mergeCell ref="A26:F26"/>
    <mergeCell ref="A25:F25"/>
    <mergeCell ref="A22:F22"/>
    <mergeCell ref="A23:F23"/>
    <mergeCell ref="B44:D44"/>
    <mergeCell ref="A43:F43"/>
    <mergeCell ref="B38:D39"/>
    <mergeCell ref="A33:F33"/>
    <mergeCell ref="A24:F24"/>
    <mergeCell ref="A36:F36"/>
    <mergeCell ref="B37:D37"/>
    <mergeCell ref="A31:F31"/>
    <mergeCell ref="B40:D40"/>
    <mergeCell ref="A30:F30"/>
    <mergeCell ref="A34:F34"/>
    <mergeCell ref="A29:F29"/>
    <mergeCell ref="A14:E14"/>
    <mergeCell ref="A15:E15"/>
    <mergeCell ref="A16:E16"/>
    <mergeCell ref="A18:F18"/>
    <mergeCell ref="A10:D10"/>
    <mergeCell ref="A1:F1"/>
    <mergeCell ref="A32:F32"/>
    <mergeCell ref="A5:B5"/>
    <mergeCell ref="A28:F28"/>
    <mergeCell ref="A21:F21"/>
    <mergeCell ref="A27:F27"/>
    <mergeCell ref="A11:E11"/>
    <mergeCell ref="A6:B6"/>
    <mergeCell ref="A9:F9"/>
    <mergeCell ref="A8:F8"/>
    <mergeCell ref="B2:C2"/>
    <mergeCell ref="B3:C3"/>
    <mergeCell ref="E2:F2"/>
    <mergeCell ref="E3:F3"/>
  </mergeCells>
  <phoneticPr fontId="6" type="noConversion"/>
  <dataValidations count="1">
    <dataValidation allowBlank="1" showInputMessage="1" showErrorMessage="1" prompt="The number of teams is guessed from the number of team members, but you can just put the number of teams in here youself if you prefer." sqref="C6"/>
  </dataValidations>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B7" sqref="B7"/>
    </sheetView>
  </sheetViews>
  <sheetFormatPr defaultRowHeight="15" x14ac:dyDescent="0.2"/>
  <cols>
    <col min="1" max="1" width="4" style="114" customWidth="1"/>
    <col min="2" max="2" width="107.42578125" style="113" customWidth="1"/>
  </cols>
  <sheetData>
    <row r="1" spans="1:7" ht="21.75" customHeight="1" x14ac:dyDescent="0.2">
      <c r="A1" s="340" t="s">
        <v>104</v>
      </c>
      <c r="B1" s="340"/>
      <c r="C1" s="49"/>
      <c r="D1" s="49"/>
      <c r="E1" s="49"/>
      <c r="F1" s="49"/>
      <c r="G1" s="49"/>
    </row>
    <row r="2" spans="1:7" x14ac:dyDescent="0.2">
      <c r="B2" s="96"/>
    </row>
    <row r="3" spans="1:7" ht="21.75" customHeight="1" x14ac:dyDescent="0.2">
      <c r="A3" s="93">
        <v>1</v>
      </c>
      <c r="B3" s="120" t="s">
        <v>146</v>
      </c>
    </row>
    <row r="4" spans="1:7" ht="35.25" customHeight="1" x14ac:dyDescent="0.2">
      <c r="A4" s="93">
        <v>2</v>
      </c>
      <c r="B4" s="120" t="s">
        <v>156</v>
      </c>
    </row>
    <row r="5" spans="1:7" ht="84.75" customHeight="1" x14ac:dyDescent="0.2">
      <c r="A5" s="93">
        <v>3</v>
      </c>
      <c r="B5" s="120" t="s">
        <v>255</v>
      </c>
    </row>
    <row r="6" spans="1:7" ht="37.5" customHeight="1" x14ac:dyDescent="0.2">
      <c r="A6" s="93">
        <v>4</v>
      </c>
      <c r="B6" s="120" t="s">
        <v>57</v>
      </c>
    </row>
    <row r="7" spans="1:7" ht="89.25" customHeight="1" x14ac:dyDescent="0.2">
      <c r="A7" s="93">
        <v>5</v>
      </c>
      <c r="B7" s="138" t="s">
        <v>150</v>
      </c>
    </row>
    <row r="8" spans="1:7" ht="44.25" customHeight="1" x14ac:dyDescent="0.2">
      <c r="A8" s="93">
        <v>5</v>
      </c>
      <c r="B8" s="120" t="s">
        <v>105</v>
      </c>
    </row>
    <row r="9" spans="1:7" ht="23.25" customHeight="1" x14ac:dyDescent="0.2">
      <c r="A9" s="93">
        <v>6</v>
      </c>
      <c r="B9" s="120" t="s">
        <v>248</v>
      </c>
    </row>
    <row r="10" spans="1:7" ht="23.25" customHeight="1" x14ac:dyDescent="0.2">
      <c r="A10" s="93">
        <v>7</v>
      </c>
      <c r="B10" s="120" t="s">
        <v>56</v>
      </c>
    </row>
    <row r="11" spans="1:7" ht="24" customHeight="1" x14ac:dyDescent="0.2">
      <c r="A11" s="93">
        <v>8</v>
      </c>
      <c r="B11" s="120" t="s">
        <v>55</v>
      </c>
    </row>
    <row r="12" spans="1:7" ht="39" customHeight="1" x14ac:dyDescent="0.2">
      <c r="A12" s="93">
        <v>9</v>
      </c>
      <c r="B12" s="205" t="s">
        <v>206</v>
      </c>
    </row>
    <row r="13" spans="1:7" ht="21" customHeight="1" x14ac:dyDescent="0.2">
      <c r="A13" s="93">
        <v>10</v>
      </c>
      <c r="B13" s="120" t="s">
        <v>54</v>
      </c>
    </row>
    <row r="14" spans="1:7" ht="32.25" customHeight="1" x14ac:dyDescent="0.2">
      <c r="A14" s="93">
        <v>11</v>
      </c>
      <c r="B14" s="120" t="s">
        <v>249</v>
      </c>
    </row>
    <row r="15" spans="1:7" ht="15.75" x14ac:dyDescent="0.2">
      <c r="A15" s="120"/>
      <c r="B15" s="123" t="s">
        <v>106</v>
      </c>
    </row>
    <row r="16" spans="1:7" ht="15.75" x14ac:dyDescent="0.2">
      <c r="A16" s="120"/>
      <c r="B16" s="123"/>
    </row>
    <row r="17" spans="1:2" ht="15.75" x14ac:dyDescent="0.2">
      <c r="A17" s="120"/>
      <c r="B17" s="124"/>
    </row>
    <row r="18" spans="1:2" ht="15.75" x14ac:dyDescent="0.2">
      <c r="A18" s="120"/>
      <c r="B18" s="125"/>
    </row>
    <row r="19" spans="1:2" ht="15.75" x14ac:dyDescent="0.2">
      <c r="A19" s="120"/>
      <c r="B19" s="125"/>
    </row>
    <row r="20" spans="1:2" ht="15.75" x14ac:dyDescent="0.2">
      <c r="A20" s="120"/>
      <c r="B20" s="126" t="s">
        <v>178</v>
      </c>
    </row>
  </sheetData>
  <sheetProtection selectLockedCells="1"/>
  <mergeCells count="1">
    <mergeCell ref="A1:B1"/>
  </mergeCells>
  <phoneticPr fontId="6" type="noConversion"/>
  <pageMargins left="0.75" right="0.75" top="1" bottom="1" header="0.5" footer="0.5"/>
  <pageSetup paperSize="9" scale="79" orientation="portrait" horizontalDpi="4294967294"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8:Y88"/>
  <sheetViews>
    <sheetView workbookViewId="0">
      <selection activeCell="A9" sqref="A9:K9"/>
    </sheetView>
  </sheetViews>
  <sheetFormatPr defaultRowHeight="15.75" x14ac:dyDescent="0.2"/>
  <cols>
    <col min="1" max="1" width="9.140625" style="116" customWidth="1"/>
    <col min="2" max="2" width="9.140625" style="113" customWidth="1"/>
    <col min="3" max="3" width="28.5703125" style="113" customWidth="1"/>
    <col min="4" max="4" width="11" style="113" customWidth="1"/>
    <col min="5" max="5" width="31.7109375" style="113" customWidth="1"/>
    <col min="6" max="6" width="9.140625" style="113" customWidth="1"/>
    <col min="7" max="7" width="1.85546875" style="113" customWidth="1"/>
    <col min="8" max="8" width="1.42578125" style="113" customWidth="1"/>
    <col min="9" max="9" width="4" style="113" customWidth="1"/>
    <col min="10" max="10" width="5.7109375" style="113" customWidth="1"/>
    <col min="11" max="11" width="17.140625" style="113" customWidth="1"/>
  </cols>
  <sheetData>
    <row r="8" spans="1:11" ht="39.75" customHeight="1" x14ac:dyDescent="0.2">
      <c r="A8" s="410" t="s">
        <v>250</v>
      </c>
      <c r="B8" s="410"/>
      <c r="C8" s="410"/>
      <c r="D8" s="410"/>
      <c r="E8" s="410"/>
      <c r="F8" s="410"/>
      <c r="G8" s="410"/>
      <c r="H8" s="410"/>
      <c r="I8" s="410"/>
      <c r="J8" s="410"/>
      <c r="K8" s="410"/>
    </row>
    <row r="9" spans="1:11" ht="25.5" customHeight="1" x14ac:dyDescent="0.2">
      <c r="A9" s="365" t="s">
        <v>107</v>
      </c>
      <c r="B9" s="365"/>
      <c r="C9" s="365"/>
      <c r="D9" s="365"/>
      <c r="E9" s="365"/>
      <c r="F9" s="365"/>
      <c r="G9" s="365"/>
      <c r="H9" s="365"/>
      <c r="I9" s="365"/>
      <c r="J9" s="365"/>
      <c r="K9" s="365"/>
    </row>
    <row r="10" spans="1:11" ht="39.75" customHeight="1" x14ac:dyDescent="0.2">
      <c r="A10" s="384" t="s">
        <v>251</v>
      </c>
      <c r="B10" s="384"/>
      <c r="C10" s="384"/>
      <c r="D10" s="384"/>
      <c r="E10" s="384"/>
      <c r="F10" s="384"/>
      <c r="G10" s="384"/>
      <c r="H10" s="384"/>
      <c r="I10" s="384"/>
      <c r="J10" s="384"/>
      <c r="K10" s="384"/>
    </row>
    <row r="11" spans="1:11" ht="53.25" customHeight="1" x14ac:dyDescent="0.2">
      <c r="A11" s="384" t="s">
        <v>136</v>
      </c>
      <c r="B11" s="384"/>
      <c r="C11" s="384"/>
      <c r="D11" s="384"/>
      <c r="E11" s="384"/>
      <c r="F11" s="384"/>
      <c r="G11" s="384"/>
      <c r="H11" s="384"/>
      <c r="I11" s="384"/>
      <c r="J11" s="384"/>
      <c r="K11" s="384"/>
    </row>
    <row r="12" spans="1:11" ht="54.75" customHeight="1" x14ac:dyDescent="0.2">
      <c r="A12" s="384" t="s">
        <v>153</v>
      </c>
      <c r="B12" s="384"/>
      <c r="C12" s="384"/>
      <c r="D12" s="384"/>
      <c r="E12" s="384"/>
      <c r="F12" s="384"/>
      <c r="G12" s="384"/>
      <c r="H12" s="384"/>
      <c r="I12" s="384"/>
      <c r="J12" s="384"/>
      <c r="K12" s="384"/>
    </row>
    <row r="13" spans="1:11" ht="71.25" customHeight="1" x14ac:dyDescent="0.2">
      <c r="A13" s="384" t="s">
        <v>108</v>
      </c>
      <c r="B13" s="384"/>
      <c r="C13" s="384"/>
      <c r="D13" s="384"/>
      <c r="E13" s="384"/>
      <c r="F13" s="384"/>
      <c r="G13" s="384"/>
      <c r="H13" s="384"/>
      <c r="I13" s="384"/>
      <c r="J13" s="384"/>
      <c r="K13" s="384"/>
    </row>
    <row r="14" spans="1:11" ht="84.75" customHeight="1" x14ac:dyDescent="0.2">
      <c r="A14" s="384" t="s">
        <v>133</v>
      </c>
      <c r="B14" s="384"/>
      <c r="C14" s="384"/>
      <c r="D14" s="384"/>
      <c r="E14" s="384"/>
      <c r="F14" s="384"/>
      <c r="G14" s="384"/>
      <c r="H14" s="384"/>
      <c r="I14" s="384"/>
      <c r="J14" s="384"/>
      <c r="K14" s="384"/>
    </row>
    <row r="15" spans="1:11" ht="37.5" customHeight="1" x14ac:dyDescent="0.2">
      <c r="A15" s="384" t="s">
        <v>140</v>
      </c>
      <c r="B15" s="384"/>
      <c r="C15" s="384"/>
      <c r="D15" s="384"/>
      <c r="E15" s="384"/>
      <c r="F15" s="384"/>
      <c r="G15" s="384"/>
      <c r="H15" s="384"/>
      <c r="I15" s="384"/>
      <c r="J15" s="384"/>
      <c r="K15" s="384"/>
    </row>
    <row r="16" spans="1:11" ht="18.75" customHeight="1" x14ac:dyDescent="0.2">
      <c r="A16" s="384" t="s">
        <v>134</v>
      </c>
      <c r="B16" s="384"/>
      <c r="C16" s="384"/>
      <c r="D16" s="384"/>
      <c r="E16" s="384"/>
      <c r="F16" s="384"/>
      <c r="G16" s="384"/>
      <c r="H16" s="384"/>
      <c r="I16" s="384"/>
      <c r="J16" s="384"/>
      <c r="K16" s="384"/>
    </row>
    <row r="17" spans="1:11" ht="18.75" customHeight="1" x14ac:dyDescent="0.2">
      <c r="A17" s="388"/>
      <c r="B17" s="388"/>
      <c r="C17" s="388"/>
      <c r="D17" s="203"/>
      <c r="E17" s="204"/>
      <c r="F17" s="390"/>
      <c r="G17" s="391"/>
      <c r="H17" s="391"/>
      <c r="I17" s="391"/>
      <c r="J17" s="391"/>
      <c r="K17" s="391"/>
    </row>
    <row r="18" spans="1:11" ht="15" customHeight="1" x14ac:dyDescent="0.2">
      <c r="A18" s="389" t="s">
        <v>194</v>
      </c>
      <c r="B18" s="389"/>
      <c r="C18" s="389"/>
      <c r="D18" s="203"/>
      <c r="E18" s="204" t="s">
        <v>195</v>
      </c>
      <c r="F18" s="411"/>
      <c r="G18" s="411"/>
      <c r="H18" s="411"/>
      <c r="I18" s="411"/>
      <c r="J18" s="411"/>
      <c r="K18" s="411"/>
    </row>
    <row r="19" spans="1:11" ht="12" customHeight="1" x14ac:dyDescent="0.2">
      <c r="A19" s="117"/>
      <c r="B19" s="117"/>
      <c r="C19" s="117"/>
      <c r="D19" s="117"/>
      <c r="E19" s="117"/>
      <c r="F19" s="117"/>
      <c r="G19" s="117"/>
      <c r="H19" s="117"/>
      <c r="I19" s="117"/>
      <c r="J19" s="117"/>
      <c r="K19" s="117"/>
    </row>
    <row r="20" spans="1:11" ht="24.75" customHeight="1" x14ac:dyDescent="0.2">
      <c r="A20" s="365" t="s">
        <v>126</v>
      </c>
      <c r="B20" s="365"/>
      <c r="C20" s="365"/>
      <c r="D20" s="365"/>
      <c r="E20" s="365"/>
      <c r="F20" s="365"/>
      <c r="G20" s="365"/>
      <c r="H20" s="365"/>
      <c r="I20" s="365"/>
      <c r="J20" s="365"/>
      <c r="K20" s="365"/>
    </row>
    <row r="22" spans="1:11" ht="19.5" customHeight="1" x14ac:dyDescent="0.2">
      <c r="A22" s="386" t="s">
        <v>135</v>
      </c>
      <c r="B22" s="386"/>
      <c r="C22" s="386"/>
      <c r="D22" s="386"/>
      <c r="E22" s="386"/>
      <c r="F22" s="386"/>
      <c r="G22" s="386"/>
      <c r="H22" s="386"/>
      <c r="I22" s="386"/>
      <c r="J22" s="386"/>
      <c r="K22" s="386"/>
    </row>
    <row r="23" spans="1:11" ht="18" customHeight="1" thickBot="1" x14ac:dyDescent="0.25">
      <c r="A23" s="381" t="s">
        <v>109</v>
      </c>
      <c r="B23" s="381"/>
      <c r="C23" s="381"/>
      <c r="D23" s="381"/>
      <c r="E23" s="381"/>
      <c r="F23" s="381"/>
      <c r="G23" s="381"/>
      <c r="H23" s="381"/>
      <c r="I23" s="381"/>
      <c r="J23" s="381"/>
      <c r="K23" s="381"/>
    </row>
    <row r="24" spans="1:11" ht="19.5" thickTop="1" thickBot="1" x14ac:dyDescent="0.25">
      <c r="A24" s="186"/>
      <c r="B24" s="186"/>
      <c r="C24" s="264" t="s">
        <v>64</v>
      </c>
      <c r="D24" s="265"/>
      <c r="E24" s="266" t="s">
        <v>75</v>
      </c>
      <c r="F24" s="186"/>
      <c r="G24" s="186"/>
      <c r="H24" s="186"/>
      <c r="I24" s="186"/>
      <c r="J24" s="186"/>
      <c r="K24" s="186"/>
    </row>
    <row r="25" spans="1:11" s="115" customFormat="1" ht="19.5" thickTop="1" thickBot="1" x14ac:dyDescent="0.3">
      <c r="A25" s="187"/>
      <c r="B25" s="188"/>
      <c r="C25" s="267" t="s">
        <v>110</v>
      </c>
      <c r="D25" s="268"/>
      <c r="E25" s="269" t="s">
        <v>111</v>
      </c>
      <c r="F25" s="188"/>
      <c r="G25" s="188"/>
      <c r="H25" s="188"/>
      <c r="I25" s="188"/>
      <c r="J25" s="188"/>
      <c r="K25" s="188"/>
    </row>
    <row r="26" spans="1:11" s="115" customFormat="1" ht="19.5" thickTop="1" thickBot="1" x14ac:dyDescent="0.3">
      <c r="A26" s="207"/>
      <c r="B26" s="208"/>
      <c r="C26" s="267" t="s">
        <v>179</v>
      </c>
      <c r="D26" s="268"/>
      <c r="E26" s="269" t="s">
        <v>197</v>
      </c>
      <c r="F26" s="208"/>
      <c r="G26" s="208"/>
      <c r="H26" s="208"/>
      <c r="I26" s="208"/>
      <c r="J26" s="208"/>
      <c r="K26" s="208"/>
    </row>
    <row r="27" spans="1:11" s="115" customFormat="1" ht="19.5" thickTop="1" thickBot="1" x14ac:dyDescent="0.3">
      <c r="A27" s="207"/>
      <c r="B27" s="208"/>
      <c r="C27" s="267" t="s">
        <v>160</v>
      </c>
      <c r="D27" s="268"/>
      <c r="E27" s="269" t="s">
        <v>197</v>
      </c>
      <c r="F27" s="208"/>
      <c r="G27" s="208"/>
      <c r="H27" s="208"/>
      <c r="I27" s="208"/>
      <c r="J27" s="208"/>
      <c r="K27" s="208"/>
    </row>
    <row r="28" spans="1:11" s="115" customFormat="1" ht="19.5" thickTop="1" thickBot="1" x14ac:dyDescent="0.3">
      <c r="A28" s="207"/>
      <c r="B28" s="208"/>
      <c r="C28" s="267" t="s">
        <v>180</v>
      </c>
      <c r="D28" s="268"/>
      <c r="E28" s="269" t="s">
        <v>197</v>
      </c>
      <c r="F28" s="208"/>
      <c r="G28" s="208"/>
      <c r="H28" s="208"/>
      <c r="I28" s="208"/>
      <c r="J28" s="208"/>
      <c r="K28" s="208"/>
    </row>
    <row r="29" spans="1:11" s="115" customFormat="1" ht="19.5" thickTop="1" thickBot="1" x14ac:dyDescent="0.3">
      <c r="A29" s="207"/>
      <c r="B29" s="208"/>
      <c r="C29" s="267" t="s">
        <v>112</v>
      </c>
      <c r="D29" s="268"/>
      <c r="E29" s="269" t="s">
        <v>197</v>
      </c>
      <c r="F29" s="208"/>
      <c r="G29" s="208"/>
      <c r="H29" s="208"/>
      <c r="I29" s="208"/>
      <c r="J29" s="208"/>
      <c r="K29" s="208"/>
    </row>
    <row r="30" spans="1:11" s="115" customFormat="1" ht="18.75" thickTop="1" x14ac:dyDescent="0.25">
      <c r="A30" s="187"/>
      <c r="B30" s="188"/>
      <c r="C30" s="189"/>
      <c r="D30" s="190"/>
      <c r="E30" s="189"/>
      <c r="F30" s="188"/>
      <c r="G30" s="188"/>
      <c r="H30" s="188"/>
      <c r="I30" s="188"/>
      <c r="J30" s="188"/>
      <c r="K30" s="188"/>
    </row>
    <row r="31" spans="1:11" s="115" customFormat="1" ht="38.25" customHeight="1" x14ac:dyDescent="0.25">
      <c r="A31" s="412" t="s">
        <v>198</v>
      </c>
      <c r="B31" s="412"/>
      <c r="C31" s="412"/>
      <c r="D31" s="412"/>
      <c r="E31" s="412"/>
      <c r="F31" s="412"/>
      <c r="G31" s="412"/>
      <c r="H31" s="412"/>
      <c r="I31" s="412"/>
      <c r="J31" s="412"/>
      <c r="K31" s="412"/>
    </row>
    <row r="32" spans="1:11" s="115" customFormat="1" ht="18" x14ac:dyDescent="0.25">
      <c r="A32" s="207"/>
      <c r="B32" s="208"/>
      <c r="C32" s="209"/>
      <c r="D32" s="210"/>
      <c r="E32" s="209"/>
      <c r="F32" s="208"/>
      <c r="G32" s="208"/>
      <c r="H32" s="208"/>
      <c r="I32" s="208"/>
      <c r="J32" s="208"/>
      <c r="K32" s="208"/>
    </row>
    <row r="33" spans="1:25" s="115" customFormat="1" ht="88.5" customHeight="1" x14ac:dyDescent="0.25">
      <c r="A33" s="381" t="s">
        <v>252</v>
      </c>
      <c r="B33" s="381"/>
      <c r="C33" s="381"/>
      <c r="D33" s="381"/>
      <c r="E33" s="381"/>
      <c r="F33" s="381"/>
      <c r="G33" s="381"/>
      <c r="H33" s="381"/>
      <c r="I33" s="381"/>
      <c r="J33" s="381"/>
      <c r="K33" s="381"/>
    </row>
    <row r="34" spans="1:25" s="115" customFormat="1" ht="18.75" customHeight="1" x14ac:dyDescent="0.25">
      <c r="A34" s="116"/>
      <c r="B34" s="116"/>
      <c r="C34" s="116"/>
      <c r="D34" s="116"/>
      <c r="E34" s="116"/>
      <c r="F34" s="116"/>
      <c r="G34" s="116"/>
      <c r="H34" s="116"/>
      <c r="I34" s="116"/>
      <c r="J34" s="116"/>
      <c r="K34" s="116"/>
    </row>
    <row r="35" spans="1:25" x14ac:dyDescent="0.2">
      <c r="C35" s="118"/>
      <c r="E35" s="119"/>
    </row>
    <row r="36" spans="1:25" ht="19.5" customHeight="1" x14ac:dyDescent="0.2">
      <c r="A36" s="386" t="s">
        <v>113</v>
      </c>
      <c r="B36" s="386"/>
      <c r="C36" s="386"/>
      <c r="D36" s="386"/>
      <c r="E36" s="386"/>
      <c r="F36" s="386"/>
      <c r="G36" s="386"/>
      <c r="H36" s="386"/>
      <c r="I36" s="386"/>
      <c r="J36" s="386"/>
      <c r="K36" s="386"/>
    </row>
    <row r="37" spans="1:25" ht="49.5" customHeight="1" x14ac:dyDescent="0.2">
      <c r="A37" s="381" t="s">
        <v>170</v>
      </c>
      <c r="B37" s="381"/>
      <c r="C37" s="381"/>
      <c r="D37" s="381"/>
      <c r="E37" s="381"/>
      <c r="F37" s="381"/>
      <c r="G37" s="381"/>
      <c r="H37" s="381"/>
      <c r="I37" s="381"/>
      <c r="J37" s="381"/>
      <c r="K37" s="381"/>
    </row>
    <row r="38" spans="1:25" ht="12.75" customHeight="1" thickBot="1" x14ac:dyDescent="0.25">
      <c r="A38" s="185"/>
      <c r="B38" s="185"/>
      <c r="C38" s="185"/>
      <c r="D38" s="185"/>
      <c r="E38" s="191"/>
      <c r="F38" s="185"/>
      <c r="G38" s="185"/>
      <c r="H38" s="185"/>
      <c r="I38" s="185"/>
      <c r="J38" s="185"/>
      <c r="K38" s="185"/>
      <c r="L38" s="186"/>
      <c r="M38" s="186"/>
      <c r="N38" s="186"/>
      <c r="O38" s="186"/>
      <c r="P38" s="186"/>
      <c r="Q38" s="186"/>
      <c r="R38" s="186"/>
      <c r="S38" s="186"/>
      <c r="T38" s="186"/>
      <c r="U38" s="186"/>
      <c r="V38" s="186"/>
      <c r="W38" s="186"/>
      <c r="X38" s="186"/>
      <c r="Y38" s="186"/>
    </row>
    <row r="39" spans="1:25" s="115" customFormat="1" ht="22.5" customHeight="1" thickTop="1" thickBot="1" x14ac:dyDescent="0.3">
      <c r="A39" s="187"/>
      <c r="B39" s="393" t="s">
        <v>161</v>
      </c>
      <c r="C39" s="394"/>
      <c r="D39" s="195"/>
      <c r="E39" s="270" t="s">
        <v>162</v>
      </c>
      <c r="F39" s="195"/>
      <c r="G39" s="395" t="s">
        <v>163</v>
      </c>
      <c r="H39" s="396"/>
      <c r="I39" s="396"/>
      <c r="J39" s="396"/>
      <c r="K39" s="397"/>
      <c r="L39" s="192"/>
      <c r="M39" s="192"/>
      <c r="N39" s="192"/>
      <c r="O39" s="192"/>
      <c r="P39" s="192"/>
      <c r="Q39" s="199"/>
      <c r="R39" s="192"/>
      <c r="S39" s="192"/>
      <c r="T39" s="192"/>
      <c r="U39" s="196"/>
      <c r="V39" s="196"/>
      <c r="W39" s="196"/>
      <c r="X39" s="196"/>
      <c r="Y39" s="196"/>
    </row>
    <row r="40" spans="1:25" s="115" customFormat="1" ht="30.75" customHeight="1" thickTop="1" thickBot="1" x14ac:dyDescent="0.3">
      <c r="A40" s="194"/>
      <c r="B40" s="398" t="s">
        <v>253</v>
      </c>
      <c r="C40" s="399"/>
      <c r="D40" s="188"/>
      <c r="E40" s="271"/>
      <c r="F40" s="188"/>
      <c r="G40" s="407"/>
      <c r="H40" s="408"/>
      <c r="I40" s="408"/>
      <c r="J40" s="408"/>
      <c r="K40" s="409"/>
      <c r="L40" s="192"/>
      <c r="M40" s="192"/>
      <c r="N40" s="192"/>
      <c r="O40" s="192"/>
      <c r="P40" s="192"/>
      <c r="Q40" s="199"/>
      <c r="R40" s="192"/>
      <c r="S40" s="192"/>
      <c r="T40" s="192"/>
      <c r="U40" s="197"/>
      <c r="V40" s="198"/>
      <c r="W40" s="198"/>
      <c r="X40" s="198"/>
      <c r="Y40" s="198"/>
    </row>
    <row r="41" spans="1:25" s="115" customFormat="1" ht="18.75" customHeight="1" thickTop="1" thickBot="1" x14ac:dyDescent="0.3">
      <c r="A41" s="187"/>
      <c r="B41" s="400" t="s">
        <v>164</v>
      </c>
      <c r="C41" s="401"/>
      <c r="D41" s="201"/>
      <c r="E41" s="413" t="s">
        <v>246</v>
      </c>
      <c r="F41" s="202"/>
      <c r="G41" s="416" t="s">
        <v>247</v>
      </c>
      <c r="H41" s="417"/>
      <c r="I41" s="417"/>
      <c r="J41" s="417"/>
      <c r="K41" s="418"/>
      <c r="L41" s="192"/>
      <c r="M41" s="192"/>
      <c r="N41" s="192"/>
      <c r="O41" s="192"/>
      <c r="P41" s="192"/>
      <c r="Q41" s="199"/>
      <c r="R41" s="192"/>
      <c r="S41" s="192"/>
      <c r="T41" s="192"/>
      <c r="U41" s="197"/>
      <c r="V41" s="197"/>
      <c r="W41" s="197"/>
      <c r="X41" s="197"/>
      <c r="Y41" s="197"/>
    </row>
    <row r="42" spans="1:25" s="115" customFormat="1" ht="18.75" customHeight="1" thickTop="1" thickBot="1" x14ac:dyDescent="0.3">
      <c r="A42" s="187"/>
      <c r="B42" s="400" t="s">
        <v>117</v>
      </c>
      <c r="C42" s="401"/>
      <c r="D42" s="201"/>
      <c r="E42" s="414"/>
      <c r="F42" s="202"/>
      <c r="G42" s="419"/>
      <c r="H42" s="420"/>
      <c r="I42" s="420"/>
      <c r="J42" s="420"/>
      <c r="K42" s="421"/>
      <c r="L42" s="192"/>
      <c r="M42" s="192"/>
      <c r="N42" s="192"/>
      <c r="O42" s="192"/>
      <c r="P42" s="192"/>
      <c r="Q42" s="199"/>
      <c r="R42" s="192"/>
      <c r="S42" s="192"/>
      <c r="T42" s="192"/>
      <c r="U42" s="197"/>
      <c r="V42" s="197"/>
      <c r="W42" s="197"/>
      <c r="X42" s="197"/>
      <c r="Y42" s="197"/>
    </row>
    <row r="43" spans="1:25" s="115" customFormat="1" ht="18.75" customHeight="1" thickTop="1" thickBot="1" x14ac:dyDescent="0.3">
      <c r="A43" s="187"/>
      <c r="B43" s="400" t="s">
        <v>165</v>
      </c>
      <c r="C43" s="401"/>
      <c r="D43" s="201"/>
      <c r="E43" s="414"/>
      <c r="F43" s="202"/>
      <c r="G43" s="419"/>
      <c r="H43" s="420"/>
      <c r="I43" s="420"/>
      <c r="J43" s="420"/>
      <c r="K43" s="421"/>
      <c r="L43" s="192"/>
      <c r="M43" s="192"/>
      <c r="N43" s="192"/>
      <c r="O43" s="192"/>
      <c r="P43" s="192"/>
      <c r="Q43" s="199"/>
      <c r="R43" s="192"/>
      <c r="S43" s="192"/>
      <c r="T43" s="192"/>
      <c r="U43" s="197"/>
      <c r="V43" s="197"/>
      <c r="W43" s="197"/>
      <c r="X43" s="197"/>
      <c r="Y43" s="197"/>
    </row>
    <row r="44" spans="1:25" s="115" customFormat="1" ht="18.75" customHeight="1" thickTop="1" thickBot="1" x14ac:dyDescent="0.3">
      <c r="A44" s="187"/>
      <c r="B44" s="405" t="s">
        <v>120</v>
      </c>
      <c r="C44" s="406"/>
      <c r="D44" s="201"/>
      <c r="E44" s="414"/>
      <c r="F44" s="202"/>
      <c r="G44" s="419"/>
      <c r="H44" s="420"/>
      <c r="I44" s="420"/>
      <c r="J44" s="420"/>
      <c r="K44" s="421"/>
      <c r="L44" s="192"/>
      <c r="M44" s="192"/>
      <c r="N44" s="192"/>
      <c r="O44" s="192"/>
      <c r="P44" s="192"/>
      <c r="Q44" s="199"/>
      <c r="R44" s="192"/>
      <c r="S44" s="192"/>
      <c r="T44" s="192"/>
      <c r="U44" s="197"/>
      <c r="V44" s="197"/>
      <c r="W44" s="197"/>
      <c r="X44" s="197"/>
      <c r="Y44" s="197"/>
    </row>
    <row r="45" spans="1:25" s="115" customFormat="1" ht="18.75" customHeight="1" thickTop="1" thickBot="1" x14ac:dyDescent="0.3">
      <c r="A45" s="187"/>
      <c r="B45" s="405" t="s">
        <v>124</v>
      </c>
      <c r="C45" s="406"/>
      <c r="D45" s="201"/>
      <c r="E45" s="414"/>
      <c r="F45" s="202"/>
      <c r="G45" s="419"/>
      <c r="H45" s="420"/>
      <c r="I45" s="420"/>
      <c r="J45" s="420"/>
      <c r="K45" s="421"/>
      <c r="L45" s="192"/>
      <c r="M45" s="192"/>
      <c r="N45" s="192"/>
      <c r="O45" s="192"/>
      <c r="P45" s="192"/>
      <c r="Q45" s="199"/>
      <c r="R45" s="192"/>
      <c r="S45" s="192"/>
      <c r="T45" s="192"/>
      <c r="U45" s="197"/>
      <c r="V45" s="197"/>
      <c r="W45" s="197"/>
      <c r="X45" s="197"/>
      <c r="Y45" s="197"/>
    </row>
    <row r="46" spans="1:25" s="115" customFormat="1" ht="18.75" customHeight="1" thickTop="1" thickBot="1" x14ac:dyDescent="0.3">
      <c r="A46" s="187"/>
      <c r="B46" s="400" t="s">
        <v>123</v>
      </c>
      <c r="C46" s="401"/>
      <c r="D46" s="201"/>
      <c r="E46" s="414"/>
      <c r="F46" s="202"/>
      <c r="G46" s="419"/>
      <c r="H46" s="420"/>
      <c r="I46" s="420"/>
      <c r="J46" s="420"/>
      <c r="K46" s="421"/>
      <c r="L46" s="192"/>
      <c r="M46" s="192"/>
      <c r="N46" s="192"/>
      <c r="O46" s="192"/>
      <c r="P46" s="192"/>
      <c r="Q46" s="199"/>
      <c r="R46" s="192"/>
      <c r="S46" s="192"/>
      <c r="T46" s="192"/>
      <c r="U46" s="197"/>
      <c r="V46" s="197"/>
      <c r="W46" s="197"/>
      <c r="X46" s="197"/>
      <c r="Y46" s="197"/>
    </row>
    <row r="47" spans="1:25" s="115" customFormat="1" ht="18.75" customHeight="1" thickTop="1" thickBot="1" x14ac:dyDescent="0.3">
      <c r="A47" s="187"/>
      <c r="B47" s="400" t="s">
        <v>166</v>
      </c>
      <c r="C47" s="401"/>
      <c r="D47" s="201"/>
      <c r="E47" s="414"/>
      <c r="F47" s="202"/>
      <c r="G47" s="419"/>
      <c r="H47" s="420"/>
      <c r="I47" s="420"/>
      <c r="J47" s="420"/>
      <c r="K47" s="421"/>
      <c r="L47" s="192"/>
      <c r="M47" s="192"/>
      <c r="N47" s="192"/>
      <c r="O47" s="192"/>
      <c r="P47" s="192"/>
      <c r="Q47" s="199"/>
      <c r="R47" s="192"/>
      <c r="S47" s="192"/>
      <c r="T47" s="192"/>
      <c r="U47" s="197"/>
      <c r="V47" s="197"/>
      <c r="W47" s="197"/>
      <c r="X47" s="197"/>
      <c r="Y47" s="197"/>
    </row>
    <row r="48" spans="1:25" s="115" customFormat="1" ht="18.75" customHeight="1" thickTop="1" thickBot="1" x14ac:dyDescent="0.3">
      <c r="A48" s="187"/>
      <c r="B48" s="405" t="s">
        <v>124</v>
      </c>
      <c r="C48" s="406"/>
      <c r="D48" s="201"/>
      <c r="E48" s="414"/>
      <c r="F48" s="202"/>
      <c r="G48" s="419"/>
      <c r="H48" s="420"/>
      <c r="I48" s="420"/>
      <c r="J48" s="420"/>
      <c r="K48" s="421"/>
      <c r="L48" s="192"/>
      <c r="M48" s="192"/>
      <c r="N48" s="192"/>
      <c r="O48" s="192"/>
      <c r="P48" s="192"/>
      <c r="Q48" s="199"/>
      <c r="R48" s="192"/>
      <c r="S48" s="192"/>
      <c r="T48" s="192"/>
      <c r="U48" s="197"/>
      <c r="V48" s="197"/>
      <c r="W48" s="197"/>
      <c r="X48" s="197"/>
      <c r="Y48" s="197"/>
    </row>
    <row r="49" spans="1:25" s="115" customFormat="1" ht="18.75" customHeight="1" thickTop="1" thickBot="1" x14ac:dyDescent="0.3">
      <c r="A49" s="187"/>
      <c r="B49" s="400" t="s">
        <v>121</v>
      </c>
      <c r="C49" s="401"/>
      <c r="D49" s="201"/>
      <c r="E49" s="414"/>
      <c r="F49" s="202"/>
      <c r="G49" s="419"/>
      <c r="H49" s="420"/>
      <c r="I49" s="420"/>
      <c r="J49" s="420"/>
      <c r="K49" s="421"/>
      <c r="L49" s="192"/>
      <c r="M49" s="192"/>
      <c r="N49" s="192"/>
      <c r="O49" s="192"/>
      <c r="P49" s="192"/>
      <c r="Q49" s="192"/>
      <c r="R49" s="192"/>
      <c r="S49" s="192"/>
      <c r="T49" s="192"/>
      <c r="U49" s="197"/>
      <c r="V49" s="197"/>
      <c r="W49" s="197"/>
      <c r="X49" s="197"/>
      <c r="Y49" s="197"/>
    </row>
    <row r="50" spans="1:25" s="115" customFormat="1" ht="18.75" customHeight="1" thickTop="1" thickBot="1" x14ac:dyDescent="0.3">
      <c r="A50" s="187"/>
      <c r="B50" s="400" t="s">
        <v>167</v>
      </c>
      <c r="C50" s="401"/>
      <c r="D50" s="201"/>
      <c r="E50" s="415"/>
      <c r="F50" s="202"/>
      <c r="G50" s="422"/>
      <c r="H50" s="423"/>
      <c r="I50" s="423"/>
      <c r="J50" s="423"/>
      <c r="K50" s="424"/>
      <c r="L50" s="192"/>
      <c r="M50" s="192"/>
      <c r="N50" s="192"/>
      <c r="O50" s="192"/>
      <c r="P50" s="192"/>
      <c r="Q50" s="192"/>
      <c r="R50" s="192"/>
      <c r="S50" s="192"/>
      <c r="T50" s="192"/>
      <c r="U50" s="197"/>
      <c r="V50" s="197"/>
      <c r="W50" s="197"/>
      <c r="X50" s="197"/>
      <c r="Y50" s="197"/>
    </row>
    <row r="51" spans="1:25" ht="13.5" thickTop="1" x14ac:dyDescent="0.2">
      <c r="A51" s="186"/>
      <c r="B51" s="186"/>
      <c r="C51" s="193"/>
      <c r="D51" s="186"/>
      <c r="E51" s="193"/>
      <c r="F51" s="186"/>
      <c r="G51" s="186"/>
      <c r="H51" s="186"/>
      <c r="I51" s="186"/>
      <c r="J51" s="186"/>
      <c r="K51" s="186"/>
      <c r="L51" s="186"/>
      <c r="M51" s="186"/>
      <c r="N51" s="186"/>
      <c r="O51" s="186"/>
      <c r="P51" s="186"/>
      <c r="Q51" s="186"/>
      <c r="R51" s="186"/>
      <c r="S51" s="186"/>
      <c r="T51" s="186"/>
      <c r="U51" s="186"/>
      <c r="V51" s="186"/>
      <c r="W51" s="186"/>
      <c r="X51" s="186"/>
      <c r="Y51" s="186"/>
    </row>
    <row r="52" spans="1:25" ht="12.75" customHeight="1" thickBot="1" x14ac:dyDescent="0.25">
      <c r="A52" s="185"/>
      <c r="B52" s="185"/>
      <c r="C52" s="185"/>
      <c r="D52" s="185"/>
      <c r="E52" s="185"/>
      <c r="F52" s="185"/>
      <c r="G52" s="185"/>
      <c r="H52" s="185"/>
      <c r="I52" s="185"/>
      <c r="J52" s="185"/>
      <c r="K52" s="185"/>
      <c r="L52" s="186"/>
      <c r="M52" s="186"/>
      <c r="N52" s="186"/>
      <c r="O52" s="186"/>
      <c r="P52" s="186"/>
      <c r="Q52" s="186"/>
      <c r="R52" s="186"/>
      <c r="S52" s="186"/>
      <c r="T52" s="186"/>
      <c r="U52" s="186"/>
      <c r="V52" s="186"/>
      <c r="W52" s="186"/>
      <c r="X52" s="186"/>
      <c r="Y52" s="186"/>
    </row>
    <row r="53" spans="1:25" s="115" customFormat="1" ht="22.5" customHeight="1" thickTop="1" thickBot="1" x14ac:dyDescent="0.3">
      <c r="A53" s="187"/>
      <c r="B53" s="393" t="s">
        <v>168</v>
      </c>
      <c r="C53" s="394"/>
      <c r="D53" s="195" t="s">
        <v>154</v>
      </c>
      <c r="E53" s="270" t="s">
        <v>169</v>
      </c>
      <c r="F53" s="188"/>
      <c r="G53" s="395" t="s">
        <v>115</v>
      </c>
      <c r="H53" s="396"/>
      <c r="I53" s="396"/>
      <c r="J53" s="396"/>
      <c r="K53" s="397"/>
      <c r="L53" s="192"/>
      <c r="M53" s="192"/>
      <c r="N53" s="192"/>
      <c r="O53" s="192"/>
      <c r="P53" s="192"/>
      <c r="Q53" s="192"/>
      <c r="R53" s="192"/>
      <c r="S53" s="192"/>
      <c r="T53" s="192"/>
      <c r="U53" s="192"/>
      <c r="V53" s="192"/>
      <c r="W53" s="192"/>
      <c r="X53" s="192"/>
      <c r="Y53" s="192"/>
    </row>
    <row r="54" spans="1:25" s="115" customFormat="1" ht="30.75" customHeight="1" thickTop="1" thickBot="1" x14ac:dyDescent="0.3">
      <c r="A54" s="194"/>
      <c r="B54" s="398" t="s">
        <v>181</v>
      </c>
      <c r="C54" s="399"/>
      <c r="D54" s="188"/>
      <c r="E54" s="272" t="s">
        <v>181</v>
      </c>
      <c r="F54" s="188"/>
      <c r="G54" s="407" t="s">
        <v>182</v>
      </c>
      <c r="H54" s="408"/>
      <c r="I54" s="408"/>
      <c r="J54" s="408"/>
      <c r="K54" s="409"/>
    </row>
    <row r="55" spans="1:25" s="115" customFormat="1" ht="18.75" customHeight="1" thickTop="1" thickBot="1" x14ac:dyDescent="0.3">
      <c r="A55" s="187"/>
      <c r="B55" s="400" t="s">
        <v>138</v>
      </c>
      <c r="C55" s="401"/>
      <c r="D55" s="201"/>
      <c r="E55" s="273" t="s">
        <v>116</v>
      </c>
      <c r="F55" s="202"/>
      <c r="G55" s="402" t="s">
        <v>116</v>
      </c>
      <c r="H55" s="403"/>
      <c r="I55" s="403"/>
      <c r="J55" s="403"/>
      <c r="K55" s="404"/>
    </row>
    <row r="56" spans="1:25" s="115" customFormat="1" ht="18.75" customHeight="1" thickTop="1" thickBot="1" x14ac:dyDescent="0.3">
      <c r="A56" s="187"/>
      <c r="B56" s="400" t="s">
        <v>117</v>
      </c>
      <c r="C56" s="401"/>
      <c r="D56" s="201"/>
      <c r="E56" s="273" t="s">
        <v>117</v>
      </c>
      <c r="F56" s="202"/>
      <c r="G56" s="402" t="s">
        <v>117</v>
      </c>
      <c r="H56" s="403"/>
      <c r="I56" s="403"/>
      <c r="J56" s="403"/>
      <c r="K56" s="404"/>
    </row>
    <row r="57" spans="1:25" s="115" customFormat="1" ht="18.75" customHeight="1" thickTop="1" thickBot="1" x14ac:dyDescent="0.3">
      <c r="A57" s="187"/>
      <c r="B57" s="400" t="s">
        <v>118</v>
      </c>
      <c r="C57" s="401"/>
      <c r="D57" s="201"/>
      <c r="E57" s="273" t="s">
        <v>118</v>
      </c>
      <c r="F57" s="202"/>
      <c r="G57" s="402" t="s">
        <v>118</v>
      </c>
      <c r="H57" s="403"/>
      <c r="I57" s="403"/>
      <c r="J57" s="403"/>
      <c r="K57" s="404"/>
    </row>
    <row r="58" spans="1:25" s="115" customFormat="1" ht="18.75" customHeight="1" thickTop="1" thickBot="1" x14ac:dyDescent="0.3">
      <c r="A58" s="187"/>
      <c r="B58" s="405" t="s">
        <v>119</v>
      </c>
      <c r="C58" s="406"/>
      <c r="D58" s="201"/>
      <c r="E58" s="273" t="s">
        <v>119</v>
      </c>
      <c r="F58" s="202"/>
      <c r="G58" s="402" t="s">
        <v>119</v>
      </c>
      <c r="H58" s="403"/>
      <c r="I58" s="403"/>
      <c r="J58" s="403"/>
      <c r="K58" s="404"/>
    </row>
    <row r="59" spans="1:25" s="115" customFormat="1" ht="18.75" customHeight="1" thickTop="1" thickBot="1" x14ac:dyDescent="0.3">
      <c r="A59" s="187"/>
      <c r="B59" s="405" t="s">
        <v>120</v>
      </c>
      <c r="C59" s="406"/>
      <c r="D59" s="201"/>
      <c r="E59" s="273" t="s">
        <v>120</v>
      </c>
      <c r="F59" s="202"/>
      <c r="G59" s="402" t="s">
        <v>120</v>
      </c>
      <c r="H59" s="403"/>
      <c r="I59" s="403"/>
      <c r="J59" s="403"/>
      <c r="K59" s="404"/>
    </row>
    <row r="60" spans="1:25" s="115" customFormat="1" ht="18.75" customHeight="1" thickTop="1" thickBot="1" x14ac:dyDescent="0.3">
      <c r="A60" s="187"/>
      <c r="B60" s="400" t="s">
        <v>121</v>
      </c>
      <c r="C60" s="401"/>
      <c r="D60" s="201"/>
      <c r="E60" s="273" t="s">
        <v>121</v>
      </c>
      <c r="F60" s="202"/>
      <c r="G60" s="402" t="s">
        <v>121</v>
      </c>
      <c r="H60" s="403"/>
      <c r="I60" s="403"/>
      <c r="J60" s="403"/>
      <c r="K60" s="404"/>
    </row>
    <row r="61" spans="1:25" s="115" customFormat="1" ht="18.75" customHeight="1" thickTop="1" thickBot="1" x14ac:dyDescent="0.3">
      <c r="A61" s="187"/>
      <c r="B61" s="400" t="s">
        <v>122</v>
      </c>
      <c r="C61" s="401"/>
      <c r="D61" s="201"/>
      <c r="E61" s="273" t="s">
        <v>122</v>
      </c>
      <c r="F61" s="202"/>
      <c r="G61" s="402" t="s">
        <v>122</v>
      </c>
      <c r="H61" s="403"/>
      <c r="I61" s="403"/>
      <c r="J61" s="403"/>
      <c r="K61" s="404"/>
    </row>
    <row r="62" spans="1:25" s="115" customFormat="1" ht="18.75" customHeight="1" thickTop="1" thickBot="1" x14ac:dyDescent="0.3">
      <c r="A62" s="187"/>
      <c r="B62" s="400" t="s">
        <v>120</v>
      </c>
      <c r="C62" s="401"/>
      <c r="D62" s="201"/>
      <c r="E62" s="273" t="s">
        <v>120</v>
      </c>
      <c r="F62" s="202"/>
      <c r="G62" s="402" t="s">
        <v>120</v>
      </c>
      <c r="H62" s="403"/>
      <c r="I62" s="403"/>
      <c r="J62" s="403"/>
      <c r="K62" s="404"/>
    </row>
    <row r="63" spans="1:25" s="115" customFormat="1" ht="18.75" customHeight="1" thickTop="1" thickBot="1" x14ac:dyDescent="0.3">
      <c r="A63" s="187"/>
      <c r="B63" s="400" t="s">
        <v>123</v>
      </c>
      <c r="C63" s="401"/>
      <c r="D63" s="201"/>
      <c r="E63" s="273" t="s">
        <v>123</v>
      </c>
      <c r="F63" s="202"/>
      <c r="G63" s="402" t="s">
        <v>123</v>
      </c>
      <c r="H63" s="403"/>
      <c r="I63" s="403"/>
      <c r="J63" s="403"/>
      <c r="K63" s="404"/>
    </row>
    <row r="64" spans="1:25" s="115" customFormat="1" ht="18.75" customHeight="1" thickTop="1" thickBot="1" x14ac:dyDescent="0.3">
      <c r="A64" s="187"/>
      <c r="B64" s="400" t="s">
        <v>155</v>
      </c>
      <c r="C64" s="401"/>
      <c r="D64" s="201"/>
      <c r="E64" s="273" t="s">
        <v>139</v>
      </c>
      <c r="F64" s="202"/>
      <c r="G64" s="402" t="s">
        <v>124</v>
      </c>
      <c r="H64" s="403"/>
      <c r="I64" s="403"/>
      <c r="J64" s="403"/>
      <c r="K64" s="404"/>
    </row>
    <row r="65" spans="1:13" ht="13.5" thickTop="1" x14ac:dyDescent="0.2">
      <c r="A65" s="186"/>
      <c r="B65" s="186"/>
      <c r="C65" s="193"/>
      <c r="D65" s="186"/>
      <c r="E65" s="193"/>
      <c r="F65" s="186"/>
      <c r="G65" s="186"/>
      <c r="H65" s="186"/>
      <c r="I65" s="186"/>
      <c r="J65" s="186"/>
      <c r="K65" s="186"/>
    </row>
    <row r="66" spans="1:13" x14ac:dyDescent="0.2">
      <c r="C66" s="182"/>
      <c r="E66" s="182"/>
    </row>
    <row r="67" spans="1:13" ht="18" customHeight="1" x14ac:dyDescent="0.2">
      <c r="A67" s="386" t="s">
        <v>8</v>
      </c>
      <c r="B67" s="386"/>
      <c r="C67" s="386"/>
      <c r="D67" s="386"/>
      <c r="E67" s="386"/>
      <c r="F67" s="386"/>
      <c r="G67" s="386"/>
      <c r="H67" s="386"/>
      <c r="I67" s="386"/>
      <c r="J67" s="386"/>
      <c r="K67" s="386"/>
    </row>
    <row r="68" spans="1:13" ht="30.75" customHeight="1" x14ac:dyDescent="0.2">
      <c r="A68" s="384" t="s">
        <v>151</v>
      </c>
      <c r="B68" s="384"/>
      <c r="C68" s="384"/>
      <c r="D68" s="384"/>
      <c r="E68" s="384"/>
      <c r="F68" s="384"/>
      <c r="G68" s="384"/>
      <c r="H68" s="384"/>
      <c r="I68" s="384"/>
      <c r="J68" s="384"/>
      <c r="K68" s="384"/>
    </row>
    <row r="69" spans="1:13" ht="18.75" customHeight="1" x14ac:dyDescent="0.2">
      <c r="A69" s="28"/>
      <c r="B69" s="28"/>
      <c r="C69" s="28"/>
      <c r="D69" s="28"/>
      <c r="E69" s="28"/>
      <c r="F69" s="28"/>
      <c r="G69" s="28"/>
      <c r="H69" s="28"/>
      <c r="I69" s="28"/>
      <c r="J69" s="28"/>
      <c r="K69" s="28"/>
    </row>
    <row r="70" spans="1:13" ht="18" customHeight="1" x14ac:dyDescent="0.2">
      <c r="A70" s="386" t="s">
        <v>172</v>
      </c>
      <c r="B70" s="386"/>
      <c r="C70" s="386"/>
      <c r="D70" s="386"/>
      <c r="E70" s="386"/>
      <c r="F70" s="386"/>
      <c r="G70" s="386"/>
      <c r="H70" s="386"/>
      <c r="I70" s="386"/>
      <c r="J70" s="386"/>
      <c r="K70" s="386"/>
    </row>
    <row r="71" spans="1:13" ht="18" customHeight="1" x14ac:dyDescent="0.2">
      <c r="A71" s="186"/>
      <c r="B71" s="387" t="s">
        <v>114</v>
      </c>
      <c r="C71" s="387"/>
      <c r="D71" s="381" t="s">
        <v>173</v>
      </c>
      <c r="E71" s="381"/>
      <c r="F71" s="381"/>
      <c r="G71" s="381"/>
      <c r="H71" s="381"/>
      <c r="I71" s="381"/>
      <c r="J71" s="381"/>
      <c r="K71" s="381"/>
      <c r="L71" s="200"/>
      <c r="M71" s="200"/>
    </row>
    <row r="72" spans="1:13" ht="18" customHeight="1" x14ac:dyDescent="0.2">
      <c r="A72" s="186"/>
      <c r="B72" s="387" t="s">
        <v>171</v>
      </c>
      <c r="C72" s="387"/>
      <c r="D72" s="381" t="s">
        <v>173</v>
      </c>
      <c r="E72" s="381"/>
      <c r="F72" s="381"/>
      <c r="G72" s="381"/>
      <c r="H72" s="381"/>
      <c r="I72" s="381"/>
      <c r="J72" s="381"/>
      <c r="K72" s="381"/>
      <c r="L72" s="200"/>
      <c r="M72" s="200"/>
    </row>
    <row r="73" spans="1:13" ht="18" customHeight="1" x14ac:dyDescent="0.2">
      <c r="A73" s="186"/>
      <c r="B73" s="387" t="s">
        <v>115</v>
      </c>
      <c r="C73" s="387"/>
      <c r="D73" s="381" t="s">
        <v>173</v>
      </c>
      <c r="E73" s="381"/>
      <c r="F73" s="381"/>
      <c r="G73" s="381"/>
      <c r="H73" s="381"/>
      <c r="I73" s="381"/>
      <c r="J73" s="381"/>
      <c r="K73" s="381"/>
      <c r="L73" s="200"/>
      <c r="M73" s="200"/>
    </row>
    <row r="74" spans="1:13" ht="18" customHeight="1" x14ac:dyDescent="0.2">
      <c r="A74" s="186"/>
      <c r="B74" s="387" t="s">
        <v>183</v>
      </c>
      <c r="C74" s="387"/>
      <c r="D74" s="381" t="s">
        <v>173</v>
      </c>
      <c r="E74" s="381"/>
      <c r="F74" s="381"/>
      <c r="G74" s="381"/>
      <c r="H74" s="381"/>
      <c r="I74" s="381"/>
      <c r="J74" s="381"/>
      <c r="K74" s="381"/>
      <c r="L74" s="200"/>
      <c r="M74" s="200"/>
    </row>
    <row r="75" spans="1:13" ht="18" customHeight="1" x14ac:dyDescent="0.2">
      <c r="A75" s="186"/>
      <c r="B75" s="387" t="s">
        <v>184</v>
      </c>
      <c r="C75" s="387"/>
      <c r="D75" s="381" t="s">
        <v>173</v>
      </c>
      <c r="E75" s="381"/>
      <c r="F75" s="381"/>
      <c r="G75" s="381"/>
      <c r="H75" s="381"/>
      <c r="I75" s="381"/>
      <c r="J75" s="381"/>
      <c r="K75" s="381"/>
      <c r="L75" s="200"/>
      <c r="M75" s="200"/>
    </row>
    <row r="76" spans="1:13" ht="18" customHeight="1" x14ac:dyDescent="0.2">
      <c r="A76" s="186"/>
      <c r="B76" s="387" t="s">
        <v>185</v>
      </c>
      <c r="C76" s="387"/>
      <c r="D76" s="381" t="s">
        <v>173</v>
      </c>
      <c r="E76" s="381"/>
      <c r="F76" s="381"/>
      <c r="G76" s="381"/>
      <c r="H76" s="381"/>
      <c r="I76" s="381"/>
      <c r="J76" s="381"/>
      <c r="K76" s="381"/>
      <c r="L76" s="200"/>
      <c r="M76" s="200"/>
    </row>
    <row r="77" spans="1:13" ht="18" customHeight="1" x14ac:dyDescent="0.2">
      <c r="A77" s="186"/>
      <c r="B77" s="387" t="s">
        <v>186</v>
      </c>
      <c r="C77" s="387"/>
      <c r="D77" s="381" t="s">
        <v>173</v>
      </c>
      <c r="E77" s="381"/>
      <c r="F77" s="381"/>
      <c r="G77" s="381"/>
      <c r="H77" s="381"/>
      <c r="I77" s="381"/>
      <c r="J77" s="381"/>
      <c r="K77" s="381"/>
      <c r="L77" s="200"/>
      <c r="M77" s="200"/>
    </row>
    <row r="78" spans="1:13" ht="12.75" x14ac:dyDescent="0.2">
      <c r="A78" s="30"/>
      <c r="B78" s="28"/>
    </row>
    <row r="79" spans="1:13" ht="21" customHeight="1" x14ac:dyDescent="0.2">
      <c r="A79" s="386" t="s">
        <v>141</v>
      </c>
      <c r="B79" s="386"/>
      <c r="C79" s="386"/>
      <c r="D79" s="386"/>
      <c r="E79" s="386"/>
      <c r="F79" s="386"/>
      <c r="G79" s="386"/>
      <c r="H79" s="386"/>
      <c r="I79" s="386"/>
      <c r="J79" s="386"/>
      <c r="K79" s="386"/>
    </row>
    <row r="80" spans="1:13" s="127" customFormat="1" ht="18" customHeight="1" x14ac:dyDescent="0.2">
      <c r="A80" s="392"/>
      <c r="B80" s="392"/>
      <c r="C80" s="392"/>
      <c r="D80" s="392"/>
      <c r="E80" s="392"/>
      <c r="F80" s="392"/>
      <c r="G80" s="392"/>
      <c r="H80" s="392"/>
      <c r="I80" s="392"/>
      <c r="J80" s="392"/>
      <c r="K80" s="392"/>
    </row>
    <row r="81" spans="1:13" ht="31.5" customHeight="1" x14ac:dyDescent="0.2">
      <c r="A81" s="384" t="s">
        <v>207</v>
      </c>
      <c r="B81" s="384"/>
      <c r="C81" s="384"/>
      <c r="D81" s="384"/>
      <c r="E81" s="384"/>
      <c r="F81" s="384"/>
      <c r="G81" s="384"/>
      <c r="H81" s="384"/>
      <c r="I81" s="384"/>
      <c r="J81" s="384"/>
      <c r="K81" s="384"/>
    </row>
    <row r="82" spans="1:13" ht="33.75" customHeight="1" x14ac:dyDescent="0.2">
      <c r="A82" s="385" t="s">
        <v>127</v>
      </c>
      <c r="B82" s="385"/>
      <c r="C82" s="385"/>
      <c r="D82" s="385"/>
      <c r="E82" s="385"/>
      <c r="F82" s="385"/>
      <c r="G82" s="385"/>
      <c r="H82" s="385"/>
      <c r="I82" s="385"/>
      <c r="J82" s="385"/>
      <c r="K82" s="385"/>
    </row>
    <row r="83" spans="1:13" ht="15.75" customHeight="1" x14ac:dyDescent="0.2">
      <c r="A83" s="117"/>
      <c r="B83" s="117"/>
      <c r="C83" s="117"/>
      <c r="D83" s="117"/>
      <c r="E83" s="117"/>
      <c r="F83" s="117"/>
      <c r="G83" s="117"/>
      <c r="H83" s="117"/>
      <c r="I83" s="117"/>
      <c r="J83" s="117"/>
      <c r="K83" s="117"/>
    </row>
    <row r="84" spans="1:13" ht="21.75" customHeight="1" x14ac:dyDescent="0.2">
      <c r="A84" s="386" t="s">
        <v>187</v>
      </c>
      <c r="B84" s="386"/>
      <c r="C84" s="386"/>
      <c r="D84" s="386"/>
      <c r="E84" s="386"/>
      <c r="F84" s="386"/>
      <c r="G84" s="386"/>
      <c r="H84" s="386"/>
      <c r="I84" s="386"/>
      <c r="J84" s="386"/>
      <c r="K84" s="386"/>
    </row>
    <row r="85" spans="1:13" ht="109.5" customHeight="1" x14ac:dyDescent="0.2">
      <c r="A85" s="387" t="s">
        <v>188</v>
      </c>
      <c r="B85" s="387"/>
      <c r="C85" s="387"/>
      <c r="D85" s="387"/>
      <c r="E85" s="387"/>
      <c r="F85" s="387"/>
      <c r="G85" s="387"/>
      <c r="H85" s="387"/>
      <c r="I85" s="387"/>
      <c r="J85" s="387"/>
      <c r="K85" s="387"/>
      <c r="L85" s="186"/>
      <c r="M85" s="186"/>
    </row>
    <row r="86" spans="1:13" ht="11.25" customHeight="1" x14ac:dyDescent="0.2">
      <c r="A86" s="28"/>
      <c r="B86" s="28"/>
      <c r="C86" s="28"/>
      <c r="D86" s="28"/>
      <c r="E86" s="28"/>
      <c r="F86" s="28"/>
      <c r="G86" s="28"/>
      <c r="H86" s="28"/>
      <c r="I86" s="28"/>
      <c r="J86" s="28"/>
      <c r="K86" s="28"/>
    </row>
    <row r="87" spans="1:13" ht="22.5" customHeight="1" x14ac:dyDescent="0.2">
      <c r="A87" s="386" t="s">
        <v>125</v>
      </c>
      <c r="B87" s="386"/>
      <c r="C87" s="386"/>
      <c r="D87" s="386"/>
      <c r="E87" s="386"/>
      <c r="F87" s="386"/>
      <c r="G87" s="386"/>
      <c r="H87" s="386"/>
      <c r="I87" s="386"/>
      <c r="J87" s="386"/>
      <c r="K87" s="386"/>
    </row>
    <row r="88" spans="1:13" s="122" customFormat="1" ht="19.5" customHeight="1" x14ac:dyDescent="0.2">
      <c r="A88" s="382" t="s">
        <v>128</v>
      </c>
      <c r="B88" s="382"/>
      <c r="C88" s="382"/>
      <c r="D88" s="382"/>
      <c r="E88" s="383" t="s">
        <v>254</v>
      </c>
      <c r="F88" s="383"/>
      <c r="G88" s="383"/>
      <c r="H88" s="383"/>
      <c r="I88" s="383"/>
      <c r="J88" s="383"/>
      <c r="K88" s="383"/>
      <c r="L88" s="121"/>
    </row>
  </sheetData>
  <sheetProtection sheet="1" objects="1" scenarios="1"/>
  <mergeCells count="86">
    <mergeCell ref="B76:C76"/>
    <mergeCell ref="D76:K76"/>
    <mergeCell ref="B77:C77"/>
    <mergeCell ref="D77:K77"/>
    <mergeCell ref="B74:C74"/>
    <mergeCell ref="D71:K71"/>
    <mergeCell ref="A31:K31"/>
    <mergeCell ref="E41:E50"/>
    <mergeCell ref="G41:K50"/>
    <mergeCell ref="G40:K40"/>
    <mergeCell ref="A37:K37"/>
    <mergeCell ref="B64:C64"/>
    <mergeCell ref="B56:C56"/>
    <mergeCell ref="B53:C53"/>
    <mergeCell ref="G62:K62"/>
    <mergeCell ref="B62:C62"/>
    <mergeCell ref="G64:K64"/>
    <mergeCell ref="B60:C60"/>
    <mergeCell ref="G63:K63"/>
    <mergeCell ref="B63:C63"/>
    <mergeCell ref="G61:K61"/>
    <mergeCell ref="G55:K55"/>
    <mergeCell ref="B54:C54"/>
    <mergeCell ref="G57:K57"/>
    <mergeCell ref="G58:K58"/>
    <mergeCell ref="B41:C41"/>
    <mergeCell ref="B42:C42"/>
    <mergeCell ref="B48:C48"/>
    <mergeCell ref="B49:C49"/>
    <mergeCell ref="G53:K53"/>
    <mergeCell ref="B44:C44"/>
    <mergeCell ref="B45:C45"/>
    <mergeCell ref="B43:C43"/>
    <mergeCell ref="A23:K23"/>
    <mergeCell ref="B59:C59"/>
    <mergeCell ref="G59:K59"/>
    <mergeCell ref="A8:K8"/>
    <mergeCell ref="A9:K9"/>
    <mergeCell ref="A12:K12"/>
    <mergeCell ref="F18:K18"/>
    <mergeCell ref="A14:K14"/>
    <mergeCell ref="A11:K11"/>
    <mergeCell ref="A13:K13"/>
    <mergeCell ref="A15:K15"/>
    <mergeCell ref="B46:C46"/>
    <mergeCell ref="B47:C47"/>
    <mergeCell ref="B57:C57"/>
    <mergeCell ref="A10:K10"/>
    <mergeCell ref="A16:K16"/>
    <mergeCell ref="A80:K80"/>
    <mergeCell ref="A84:K84"/>
    <mergeCell ref="A87:K87"/>
    <mergeCell ref="A67:K67"/>
    <mergeCell ref="A36:K36"/>
    <mergeCell ref="B39:C39"/>
    <mergeCell ref="G39:K39"/>
    <mergeCell ref="B40:C40"/>
    <mergeCell ref="B75:C75"/>
    <mergeCell ref="B61:C61"/>
    <mergeCell ref="G56:K56"/>
    <mergeCell ref="B50:C50"/>
    <mergeCell ref="G60:K60"/>
    <mergeCell ref="B55:C55"/>
    <mergeCell ref="B58:C58"/>
    <mergeCell ref="G54:K54"/>
    <mergeCell ref="A17:C17"/>
    <mergeCell ref="A20:K20"/>
    <mergeCell ref="A18:C18"/>
    <mergeCell ref="F17:K17"/>
    <mergeCell ref="A22:K22"/>
    <mergeCell ref="A33:K33"/>
    <mergeCell ref="A88:D88"/>
    <mergeCell ref="E88:K88"/>
    <mergeCell ref="A81:K81"/>
    <mergeCell ref="A82:K82"/>
    <mergeCell ref="A68:K68"/>
    <mergeCell ref="A70:K70"/>
    <mergeCell ref="A79:K79"/>
    <mergeCell ref="D72:K72"/>
    <mergeCell ref="D73:K73"/>
    <mergeCell ref="D74:K74"/>
    <mergeCell ref="D75:K75"/>
    <mergeCell ref="A85:K85"/>
    <mergeCell ref="B73:C73"/>
    <mergeCell ref="B71:C71"/>
    <mergeCell ref="B72:C72"/>
  </mergeCells>
  <phoneticPr fontId="6" type="noConversion"/>
  <hyperlinks>
    <hyperlink ref="E88" r:id="rId1"/>
    <hyperlink ref="E88:K88" r:id="rId2" display="http://www.bsga.org/"/>
  </hyperlinks>
  <pageMargins left="0.75" right="0.75" top="1" bottom="1" header="0.5" footer="0.5"/>
  <pageSetup paperSize="9" scale="72" fitToHeight="4" orientation="portrait" horizontalDpi="300" verticalDpi="3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92"/>
  <sheetViews>
    <sheetView topLeftCell="A44" workbookViewId="0">
      <pane xSplit="1" topLeftCell="B1" activePane="topRight" state="frozen"/>
      <selection pane="topRight" activeCell="A3" sqref="A3:D79"/>
    </sheetView>
  </sheetViews>
  <sheetFormatPr defaultColWidth="9.140625" defaultRowHeight="12.75" x14ac:dyDescent="0.2"/>
  <cols>
    <col min="1" max="1" width="49" style="9" bestFit="1" customWidth="1"/>
    <col min="2" max="2" width="19.28515625" style="9" bestFit="1" customWidth="1"/>
    <col min="3" max="3" width="15.7109375" style="12" customWidth="1"/>
    <col min="4" max="5" width="24.5703125" style="12" customWidth="1"/>
    <col min="6" max="6" width="14.42578125" style="12" bestFit="1" customWidth="1"/>
    <col min="7" max="7" width="14.42578125" style="12" customWidth="1"/>
    <col min="8" max="8" width="33.42578125" style="12" bestFit="1" customWidth="1"/>
    <col min="9" max="9" width="17.42578125" style="12" bestFit="1" customWidth="1"/>
    <col min="10" max="16384" width="9.140625" style="9"/>
  </cols>
  <sheetData>
    <row r="1" spans="1:9" s="17" customFormat="1" ht="18" x14ac:dyDescent="0.25">
      <c r="A1" s="14" t="s">
        <v>78</v>
      </c>
      <c r="B1" s="15" t="s">
        <v>0</v>
      </c>
      <c r="C1" s="16" t="s">
        <v>1</v>
      </c>
      <c r="D1" s="16" t="s">
        <v>80</v>
      </c>
      <c r="E1" s="16" t="s">
        <v>68</v>
      </c>
      <c r="F1" s="16" t="s">
        <v>31</v>
      </c>
      <c r="G1" s="16"/>
      <c r="H1" s="16" t="s">
        <v>32</v>
      </c>
      <c r="I1" s="16" t="s">
        <v>33</v>
      </c>
    </row>
    <row r="2" spans="1:9" x14ac:dyDescent="0.2">
      <c r="A2" s="10" t="s">
        <v>34</v>
      </c>
      <c r="B2" s="10" t="s">
        <v>34</v>
      </c>
      <c r="C2" s="11" t="s">
        <v>34</v>
      </c>
      <c r="D2" s="132" t="s">
        <v>34</v>
      </c>
      <c r="E2" s="11" t="s">
        <v>34</v>
      </c>
      <c r="F2" s="135" t="s">
        <v>34</v>
      </c>
      <c r="G2" s="11"/>
      <c r="H2" s="11" t="s">
        <v>34</v>
      </c>
      <c r="I2" s="11" t="s">
        <v>34</v>
      </c>
    </row>
    <row r="3" spans="1:9" x14ac:dyDescent="0.2">
      <c r="A3" s="10"/>
      <c r="B3" s="10"/>
      <c r="C3" s="11"/>
      <c r="D3" s="11"/>
      <c r="E3" s="11"/>
      <c r="F3" s="135"/>
      <c r="G3" s="11"/>
      <c r="H3" s="11"/>
      <c r="I3" s="11"/>
    </row>
    <row r="4" spans="1:9" x14ac:dyDescent="0.2">
      <c r="A4" s="10"/>
      <c r="B4" s="65"/>
      <c r="C4" s="65"/>
      <c r="D4" s="11"/>
      <c r="E4" s="65" t="s">
        <v>34</v>
      </c>
      <c r="F4" s="135"/>
      <c r="G4" s="11"/>
      <c r="H4" s="65" t="s">
        <v>34</v>
      </c>
      <c r="I4" s="65" t="s">
        <v>34</v>
      </c>
    </row>
    <row r="5" spans="1:9" x14ac:dyDescent="0.2">
      <c r="A5" s="10"/>
      <c r="B5" s="65"/>
      <c r="C5" s="65"/>
      <c r="D5" s="11"/>
      <c r="E5" s="65" t="s">
        <v>34</v>
      </c>
      <c r="F5" s="135"/>
      <c r="G5" s="11"/>
      <c r="H5" s="65" t="s">
        <v>34</v>
      </c>
      <c r="I5" s="65" t="s">
        <v>34</v>
      </c>
    </row>
    <row r="6" spans="1:9" ht="15" x14ac:dyDescent="0.25">
      <c r="A6" s="10"/>
      <c r="B6" s="65"/>
      <c r="C6" s="65"/>
      <c r="D6" s="11"/>
      <c r="E6" s="136"/>
      <c r="F6" s="135"/>
      <c r="G6" s="11"/>
      <c r="H6" s="65" t="s">
        <v>34</v>
      </c>
      <c r="I6" s="65" t="s">
        <v>34</v>
      </c>
    </row>
    <row r="7" spans="1:9" ht="15" x14ac:dyDescent="0.25">
      <c r="A7" s="129"/>
      <c r="B7" s="65"/>
      <c r="C7" s="65"/>
      <c r="D7" s="11"/>
      <c r="E7" s="136"/>
      <c r="F7" s="133"/>
      <c r="G7" s="11"/>
      <c r="H7" s="65"/>
      <c r="I7" s="65"/>
    </row>
    <row r="8" spans="1:9" ht="15" x14ac:dyDescent="0.25">
      <c r="A8" s="10"/>
      <c r="B8" s="65"/>
      <c r="C8" s="65"/>
      <c r="D8" s="11"/>
      <c r="E8" s="134"/>
      <c r="F8" s="135"/>
      <c r="G8" s="11"/>
      <c r="H8" s="65" t="s">
        <v>34</v>
      </c>
      <c r="I8" s="65" t="s">
        <v>34</v>
      </c>
    </row>
    <row r="9" spans="1:9" ht="15" x14ac:dyDescent="0.25">
      <c r="A9" s="10"/>
      <c r="B9" s="65"/>
      <c r="C9" s="65"/>
      <c r="D9" s="11"/>
      <c r="E9" s="134"/>
      <c r="F9" s="135"/>
      <c r="G9" s="11"/>
      <c r="H9" s="65" t="s">
        <v>34</v>
      </c>
      <c r="I9" s="65" t="s">
        <v>34</v>
      </c>
    </row>
    <row r="10" spans="1:9" ht="15" x14ac:dyDescent="0.25">
      <c r="A10" s="10"/>
      <c r="B10" s="65"/>
      <c r="C10" s="65"/>
      <c r="D10" s="11"/>
      <c r="E10" s="136"/>
      <c r="F10" s="135"/>
      <c r="G10" s="11"/>
      <c r="H10" s="65" t="s">
        <v>34</v>
      </c>
      <c r="I10" s="65" t="s">
        <v>34</v>
      </c>
    </row>
    <row r="11" spans="1:9" ht="15" x14ac:dyDescent="0.25">
      <c r="A11" s="10"/>
      <c r="B11" s="65"/>
      <c r="C11" s="65"/>
      <c r="D11" s="11"/>
      <c r="E11" s="136"/>
      <c r="F11" s="135"/>
      <c r="G11" s="11"/>
      <c r="H11" s="65"/>
      <c r="I11" s="65"/>
    </row>
    <row r="12" spans="1:9" ht="15" x14ac:dyDescent="0.25">
      <c r="A12" s="10"/>
      <c r="B12" s="65"/>
      <c r="C12" s="65"/>
      <c r="D12" s="11"/>
      <c r="E12" s="134"/>
      <c r="F12" s="135"/>
      <c r="G12" s="11"/>
      <c r="H12" s="65" t="s">
        <v>34</v>
      </c>
      <c r="I12" s="65" t="s">
        <v>34</v>
      </c>
    </row>
    <row r="13" spans="1:9" ht="15" x14ac:dyDescent="0.25">
      <c r="A13" s="10"/>
      <c r="B13" s="65"/>
      <c r="C13" s="65"/>
      <c r="D13" s="11"/>
      <c r="E13" s="134"/>
      <c r="F13" s="135"/>
      <c r="G13" s="11"/>
      <c r="H13" s="65" t="s">
        <v>34</v>
      </c>
      <c r="I13" s="65" t="s">
        <v>34</v>
      </c>
    </row>
    <row r="14" spans="1:9" ht="15" x14ac:dyDescent="0.25">
      <c r="A14" s="10"/>
      <c r="B14" s="65"/>
      <c r="C14" s="65"/>
      <c r="D14" s="11"/>
      <c r="E14" s="136"/>
      <c r="F14" s="135"/>
      <c r="G14" s="11"/>
      <c r="H14" s="65" t="s">
        <v>34</v>
      </c>
      <c r="I14" s="65" t="s">
        <v>34</v>
      </c>
    </row>
    <row r="15" spans="1:9" ht="15" x14ac:dyDescent="0.25">
      <c r="A15" s="10"/>
      <c r="B15" s="65"/>
      <c r="C15" s="65"/>
      <c r="D15" s="11"/>
      <c r="E15" s="134"/>
      <c r="F15" s="135"/>
      <c r="G15" s="11"/>
      <c r="H15" s="65" t="s">
        <v>34</v>
      </c>
      <c r="I15" s="65" t="s">
        <v>34</v>
      </c>
    </row>
    <row r="16" spans="1:9" ht="15" x14ac:dyDescent="0.25">
      <c r="A16" s="10"/>
      <c r="B16" s="65"/>
      <c r="C16" s="65"/>
      <c r="D16" s="11"/>
      <c r="E16" s="134"/>
      <c r="F16" s="135"/>
      <c r="G16" s="11"/>
      <c r="H16" s="65" t="s">
        <v>34</v>
      </c>
      <c r="I16" s="65" t="s">
        <v>34</v>
      </c>
    </row>
    <row r="17" spans="1:9" ht="15" x14ac:dyDescent="0.25">
      <c r="A17" s="10"/>
      <c r="B17" s="65"/>
      <c r="C17" s="65"/>
      <c r="D17" s="11"/>
      <c r="E17" s="136"/>
      <c r="F17" s="135"/>
      <c r="G17" s="11"/>
      <c r="H17" s="65" t="s">
        <v>34</v>
      </c>
      <c r="I17" s="65" t="s">
        <v>34</v>
      </c>
    </row>
    <row r="18" spans="1:9" ht="15" x14ac:dyDescent="0.25">
      <c r="A18" s="10"/>
      <c r="B18" s="65"/>
      <c r="C18" s="65"/>
      <c r="D18" s="11"/>
      <c r="E18" s="136"/>
      <c r="F18" s="135"/>
      <c r="G18" s="11"/>
      <c r="H18" s="65" t="s">
        <v>34</v>
      </c>
      <c r="I18" s="65" t="s">
        <v>34</v>
      </c>
    </row>
    <row r="19" spans="1:9" ht="15" x14ac:dyDescent="0.25">
      <c r="A19" s="10"/>
      <c r="B19" s="65"/>
      <c r="C19" s="65"/>
      <c r="D19" s="11"/>
      <c r="E19" s="134"/>
      <c r="F19" s="135"/>
      <c r="G19" s="11"/>
      <c r="H19" s="65" t="s">
        <v>34</v>
      </c>
      <c r="I19" s="65" t="s">
        <v>34</v>
      </c>
    </row>
    <row r="20" spans="1:9" ht="15" x14ac:dyDescent="0.25">
      <c r="A20" s="10"/>
      <c r="B20" s="65"/>
      <c r="C20" s="65"/>
      <c r="D20" s="11"/>
      <c r="E20" s="136"/>
      <c r="F20" s="135"/>
      <c r="G20" s="11"/>
      <c r="H20" s="65" t="s">
        <v>34</v>
      </c>
      <c r="I20" s="65" t="s">
        <v>34</v>
      </c>
    </row>
    <row r="21" spans="1:9" ht="15" x14ac:dyDescent="0.25">
      <c r="A21" s="10"/>
      <c r="B21" s="65"/>
      <c r="C21" s="65"/>
      <c r="D21" s="11"/>
      <c r="E21" s="136"/>
      <c r="F21" s="135"/>
      <c r="G21" s="11"/>
      <c r="H21" s="65"/>
      <c r="I21" s="65"/>
    </row>
    <row r="22" spans="1:9" ht="15" x14ac:dyDescent="0.25">
      <c r="A22" s="10"/>
      <c r="B22" s="130"/>
      <c r="C22" s="65"/>
      <c r="D22" s="11"/>
      <c r="E22" s="134"/>
      <c r="F22" s="135"/>
      <c r="G22" s="11"/>
      <c r="H22" s="65" t="s">
        <v>34</v>
      </c>
      <c r="I22" s="65" t="s">
        <v>34</v>
      </c>
    </row>
    <row r="23" spans="1:9" ht="15" x14ac:dyDescent="0.25">
      <c r="A23" s="10"/>
      <c r="B23" s="130"/>
      <c r="C23" s="65"/>
      <c r="D23" s="11"/>
      <c r="E23" s="134"/>
      <c r="F23" s="135"/>
      <c r="G23" s="11"/>
      <c r="H23" s="65" t="s">
        <v>34</v>
      </c>
      <c r="I23" s="65" t="s">
        <v>34</v>
      </c>
    </row>
    <row r="24" spans="1:9" ht="15" x14ac:dyDescent="0.25">
      <c r="A24" s="10"/>
      <c r="B24" s="130"/>
      <c r="C24" s="65"/>
      <c r="D24" s="11"/>
      <c r="E24" s="134"/>
      <c r="F24" s="135"/>
      <c r="G24" s="11"/>
      <c r="H24" s="65"/>
      <c r="I24" s="65"/>
    </row>
    <row r="25" spans="1:9" ht="15" x14ac:dyDescent="0.25">
      <c r="A25" s="10"/>
      <c r="B25" s="130"/>
      <c r="C25" s="65"/>
      <c r="D25" s="11"/>
      <c r="E25" s="134"/>
      <c r="F25" s="135"/>
      <c r="G25" s="11"/>
      <c r="H25" s="65" t="s">
        <v>34</v>
      </c>
      <c r="I25" s="65" t="s">
        <v>34</v>
      </c>
    </row>
    <row r="26" spans="1:9" ht="15" x14ac:dyDescent="0.25">
      <c r="A26" s="10"/>
      <c r="B26" s="130"/>
      <c r="C26" s="65"/>
      <c r="D26" s="11"/>
      <c r="E26" s="134"/>
      <c r="F26" s="135"/>
      <c r="G26" s="11"/>
      <c r="H26" s="65" t="s">
        <v>34</v>
      </c>
      <c r="I26" s="65" t="s">
        <v>34</v>
      </c>
    </row>
    <row r="27" spans="1:9" ht="15" x14ac:dyDescent="0.25">
      <c r="A27" s="10"/>
      <c r="B27" s="130"/>
      <c r="C27" s="65"/>
      <c r="D27" s="11"/>
      <c r="E27" s="136"/>
      <c r="F27" s="135"/>
      <c r="G27" s="11"/>
      <c r="H27" s="65" t="s">
        <v>34</v>
      </c>
      <c r="I27" s="65" t="s">
        <v>34</v>
      </c>
    </row>
    <row r="28" spans="1:9" ht="15" x14ac:dyDescent="0.25">
      <c r="A28" s="10"/>
      <c r="B28" s="130"/>
      <c r="C28" s="65"/>
      <c r="D28" s="11"/>
      <c r="E28" s="136"/>
      <c r="F28" s="135"/>
      <c r="G28" s="11"/>
      <c r="H28" s="65" t="s">
        <v>34</v>
      </c>
      <c r="I28" s="65" t="s">
        <v>34</v>
      </c>
    </row>
    <row r="29" spans="1:9" ht="15" x14ac:dyDescent="0.25">
      <c r="A29" s="10"/>
      <c r="B29" s="130"/>
      <c r="C29" s="65"/>
      <c r="D29" s="11"/>
      <c r="E29" s="134"/>
      <c r="F29" s="135"/>
      <c r="G29" s="11"/>
      <c r="H29" s="65" t="s">
        <v>34</v>
      </c>
      <c r="I29" s="65" t="s">
        <v>34</v>
      </c>
    </row>
    <row r="30" spans="1:9" ht="15" x14ac:dyDescent="0.25">
      <c r="A30" s="10"/>
      <c r="B30" s="130"/>
      <c r="C30" s="65"/>
      <c r="D30" s="11"/>
      <c r="E30" s="136"/>
      <c r="F30" s="135"/>
      <c r="G30" s="11"/>
      <c r="H30" s="65" t="s">
        <v>34</v>
      </c>
      <c r="I30" s="65" t="s">
        <v>34</v>
      </c>
    </row>
    <row r="31" spans="1:9" ht="15" x14ac:dyDescent="0.25">
      <c r="A31" s="10"/>
      <c r="B31" s="130"/>
      <c r="C31" s="65"/>
      <c r="D31" s="11"/>
      <c r="E31" s="134"/>
      <c r="F31" s="135"/>
      <c r="G31" s="11"/>
      <c r="H31" s="65" t="s">
        <v>34</v>
      </c>
      <c r="I31" s="65" t="s">
        <v>34</v>
      </c>
    </row>
    <row r="32" spans="1:9" ht="15" x14ac:dyDescent="0.25">
      <c r="A32" s="10"/>
      <c r="B32" s="130"/>
      <c r="C32" s="65"/>
      <c r="D32" s="11"/>
      <c r="E32" s="134"/>
      <c r="F32" s="135"/>
      <c r="G32" s="11"/>
      <c r="H32" s="65" t="s">
        <v>34</v>
      </c>
      <c r="I32" s="65" t="s">
        <v>34</v>
      </c>
    </row>
    <row r="33" spans="1:9" ht="15" x14ac:dyDescent="0.25">
      <c r="A33" s="10"/>
      <c r="B33" s="130"/>
      <c r="C33" s="65"/>
      <c r="D33" s="11"/>
      <c r="E33" s="134"/>
      <c r="F33" s="135"/>
      <c r="G33" s="11"/>
      <c r="H33" s="65" t="s">
        <v>34</v>
      </c>
      <c r="I33" s="65" t="s">
        <v>34</v>
      </c>
    </row>
    <row r="34" spans="1:9" ht="15" x14ac:dyDescent="0.25">
      <c r="A34" s="10"/>
      <c r="B34" s="130"/>
      <c r="C34" s="65"/>
      <c r="D34" s="11"/>
      <c r="E34" s="134"/>
      <c r="F34" s="135"/>
      <c r="G34" s="11"/>
      <c r="H34" s="65" t="s">
        <v>34</v>
      </c>
      <c r="I34" s="65" t="s">
        <v>34</v>
      </c>
    </row>
    <row r="35" spans="1:9" ht="15" x14ac:dyDescent="0.25">
      <c r="A35" s="10"/>
      <c r="B35" s="131"/>
      <c r="C35" s="65"/>
      <c r="D35" s="11"/>
      <c r="E35" s="136"/>
      <c r="F35" s="135"/>
      <c r="G35" s="11"/>
      <c r="H35" s="65"/>
      <c r="I35" s="65"/>
    </row>
    <row r="36" spans="1:9" ht="15" x14ac:dyDescent="0.25">
      <c r="A36" s="10"/>
      <c r="B36" s="130"/>
      <c r="C36" s="65"/>
      <c r="D36" s="11"/>
      <c r="E36" s="134"/>
      <c r="F36" s="135"/>
      <c r="G36" s="11"/>
      <c r="H36" s="65" t="s">
        <v>34</v>
      </c>
      <c r="I36" s="65" t="s">
        <v>34</v>
      </c>
    </row>
    <row r="37" spans="1:9" ht="15" x14ac:dyDescent="0.25">
      <c r="A37" s="10"/>
      <c r="B37" s="130"/>
      <c r="C37" s="65"/>
      <c r="D37" s="11"/>
      <c r="E37" s="134"/>
      <c r="F37" s="135"/>
      <c r="G37" s="11"/>
      <c r="H37" s="65" t="s">
        <v>34</v>
      </c>
      <c r="I37" s="65" t="s">
        <v>34</v>
      </c>
    </row>
    <row r="38" spans="1:9" ht="15" x14ac:dyDescent="0.25">
      <c r="A38" s="10"/>
      <c r="B38" s="130"/>
      <c r="C38" s="65"/>
      <c r="D38" s="11"/>
      <c r="E38" s="134"/>
      <c r="F38" s="135"/>
      <c r="G38" s="11"/>
      <c r="H38" s="65" t="s">
        <v>34</v>
      </c>
      <c r="I38" s="65" t="s">
        <v>34</v>
      </c>
    </row>
    <row r="39" spans="1:9" ht="15" x14ac:dyDescent="0.25">
      <c r="A39" s="10"/>
      <c r="B39" s="130"/>
      <c r="C39" s="65"/>
      <c r="D39" s="11"/>
      <c r="E39" s="134"/>
      <c r="F39" s="135"/>
      <c r="G39" s="11"/>
      <c r="H39" s="65" t="s">
        <v>34</v>
      </c>
      <c r="I39" s="65" t="s">
        <v>34</v>
      </c>
    </row>
    <row r="40" spans="1:9" ht="15" x14ac:dyDescent="0.25">
      <c r="A40" s="10"/>
      <c r="B40" s="130"/>
      <c r="C40" s="65"/>
      <c r="D40" s="11"/>
      <c r="E40" s="136"/>
      <c r="F40" s="135"/>
      <c r="G40" s="11"/>
      <c r="H40" s="65" t="s">
        <v>34</v>
      </c>
      <c r="I40" s="65" t="s">
        <v>34</v>
      </c>
    </row>
    <row r="41" spans="1:9" ht="15" x14ac:dyDescent="0.25">
      <c r="A41" s="10"/>
      <c r="B41" s="130"/>
      <c r="C41" s="65"/>
      <c r="D41" s="11"/>
      <c r="E41" s="134"/>
      <c r="F41" s="135"/>
      <c r="G41" s="11"/>
      <c r="H41" s="65" t="s">
        <v>34</v>
      </c>
      <c r="I41" s="65" t="s">
        <v>34</v>
      </c>
    </row>
    <row r="42" spans="1:9" ht="15" x14ac:dyDescent="0.25">
      <c r="A42" s="10"/>
      <c r="B42" s="130"/>
      <c r="C42" s="65"/>
      <c r="D42" s="11"/>
      <c r="E42" s="134"/>
      <c r="F42" s="135"/>
      <c r="G42" s="11"/>
      <c r="H42" s="65" t="s">
        <v>34</v>
      </c>
      <c r="I42" s="65" t="s">
        <v>34</v>
      </c>
    </row>
    <row r="43" spans="1:9" ht="15" x14ac:dyDescent="0.25">
      <c r="A43" s="10"/>
      <c r="B43" s="131"/>
      <c r="C43" s="65"/>
      <c r="D43" s="11"/>
      <c r="E43" s="136"/>
      <c r="F43" s="135"/>
      <c r="G43" s="11"/>
      <c r="H43" s="65"/>
      <c r="I43" s="65"/>
    </row>
    <row r="44" spans="1:9" ht="15" x14ac:dyDescent="0.25">
      <c r="A44" s="10"/>
      <c r="B44" s="130"/>
      <c r="C44" s="65"/>
      <c r="D44" s="11"/>
      <c r="E44" s="134"/>
      <c r="F44" s="135"/>
      <c r="G44" s="11"/>
      <c r="H44" s="65" t="s">
        <v>34</v>
      </c>
      <c r="I44" s="65" t="s">
        <v>34</v>
      </c>
    </row>
    <row r="45" spans="1:9" ht="15" x14ac:dyDescent="0.25">
      <c r="A45" s="10"/>
      <c r="B45" s="130"/>
      <c r="C45" s="65"/>
      <c r="D45" s="11"/>
      <c r="E45" s="134"/>
      <c r="F45" s="135"/>
      <c r="G45" s="11"/>
      <c r="H45" s="65" t="s">
        <v>34</v>
      </c>
      <c r="I45" s="65" t="s">
        <v>34</v>
      </c>
    </row>
    <row r="46" spans="1:9" ht="15" x14ac:dyDescent="0.25">
      <c r="A46" s="10"/>
      <c r="B46" s="130"/>
      <c r="C46" s="65"/>
      <c r="D46" s="11"/>
      <c r="E46" s="134"/>
      <c r="F46" s="135"/>
      <c r="G46" s="11"/>
      <c r="H46" s="65" t="s">
        <v>34</v>
      </c>
      <c r="I46" s="65" t="s">
        <v>34</v>
      </c>
    </row>
    <row r="47" spans="1:9" ht="15" x14ac:dyDescent="0.25">
      <c r="A47" s="10"/>
      <c r="B47" s="130"/>
      <c r="C47" s="65"/>
      <c r="D47" s="11"/>
      <c r="E47" s="134"/>
      <c r="F47" s="135"/>
      <c r="G47" s="11"/>
      <c r="H47" s="65" t="s">
        <v>34</v>
      </c>
      <c r="I47" s="65" t="s">
        <v>34</v>
      </c>
    </row>
    <row r="48" spans="1:9" ht="15" x14ac:dyDescent="0.25">
      <c r="A48" s="10"/>
      <c r="B48" s="130"/>
      <c r="C48" s="65"/>
      <c r="D48" s="11"/>
      <c r="E48" s="134"/>
      <c r="F48" s="135"/>
      <c r="G48" s="11"/>
      <c r="H48" s="65" t="s">
        <v>34</v>
      </c>
      <c r="I48" s="65" t="s">
        <v>34</v>
      </c>
    </row>
    <row r="49" spans="1:9" ht="15" x14ac:dyDescent="0.25">
      <c r="A49" s="10"/>
      <c r="B49" s="130"/>
      <c r="C49" s="65"/>
      <c r="D49" s="11"/>
      <c r="E49" s="134"/>
      <c r="F49" s="135"/>
      <c r="G49" s="11"/>
      <c r="H49" s="65" t="s">
        <v>34</v>
      </c>
      <c r="I49" s="65" t="s">
        <v>34</v>
      </c>
    </row>
    <row r="50" spans="1:9" ht="15" x14ac:dyDescent="0.25">
      <c r="A50" s="10"/>
      <c r="B50" s="130"/>
      <c r="C50" s="65"/>
      <c r="D50" s="11"/>
      <c r="E50" s="136"/>
      <c r="F50" s="135"/>
      <c r="G50" s="11"/>
      <c r="H50" s="65" t="s">
        <v>34</v>
      </c>
      <c r="I50" s="65" t="s">
        <v>34</v>
      </c>
    </row>
    <row r="51" spans="1:9" ht="15" x14ac:dyDescent="0.25">
      <c r="A51" s="10"/>
      <c r="B51" s="131"/>
      <c r="C51" s="65"/>
      <c r="D51" s="11"/>
      <c r="E51" s="136"/>
      <c r="F51" s="135"/>
      <c r="G51" s="11"/>
      <c r="H51" s="65" t="s">
        <v>34</v>
      </c>
      <c r="I51" s="65" t="s">
        <v>34</v>
      </c>
    </row>
    <row r="52" spans="1:9" ht="15" x14ac:dyDescent="0.25">
      <c r="A52" s="10"/>
      <c r="B52" s="131"/>
      <c r="C52" s="65"/>
      <c r="D52" s="11"/>
      <c r="E52" s="134"/>
      <c r="F52" s="135"/>
      <c r="G52" s="11"/>
      <c r="H52" s="65" t="s">
        <v>34</v>
      </c>
      <c r="I52" s="65" t="s">
        <v>34</v>
      </c>
    </row>
    <row r="53" spans="1:9" ht="15" x14ac:dyDescent="0.25">
      <c r="A53" s="10"/>
      <c r="B53" s="131"/>
      <c r="C53" s="65"/>
      <c r="D53" s="11"/>
      <c r="E53" s="134"/>
      <c r="F53" s="135"/>
      <c r="G53" s="11"/>
      <c r="H53" s="65" t="s">
        <v>34</v>
      </c>
      <c r="I53" s="65" t="s">
        <v>34</v>
      </c>
    </row>
    <row r="54" spans="1:9" ht="15" x14ac:dyDescent="0.25">
      <c r="A54" s="10"/>
      <c r="B54" s="131"/>
      <c r="C54" s="65"/>
      <c r="D54" s="11"/>
      <c r="E54" s="136"/>
      <c r="F54" s="135"/>
      <c r="G54" s="11"/>
      <c r="H54" s="65"/>
      <c r="I54" s="65"/>
    </row>
    <row r="55" spans="1:9" ht="15" x14ac:dyDescent="0.25">
      <c r="A55" s="10"/>
      <c r="B55" s="131"/>
      <c r="C55" s="65"/>
      <c r="D55" s="11"/>
      <c r="E55" s="136"/>
      <c r="F55" s="135"/>
      <c r="G55" s="11"/>
      <c r="H55" s="65"/>
      <c r="I55" s="65"/>
    </row>
    <row r="56" spans="1:9" ht="15" x14ac:dyDescent="0.25">
      <c r="A56" s="10"/>
      <c r="B56" s="131"/>
      <c r="C56" s="65"/>
      <c r="D56" s="11"/>
      <c r="E56" s="134"/>
      <c r="F56" s="135"/>
      <c r="G56" s="11"/>
      <c r="H56" s="65" t="s">
        <v>34</v>
      </c>
      <c r="I56" s="65" t="s">
        <v>34</v>
      </c>
    </row>
    <row r="57" spans="1:9" ht="15" x14ac:dyDescent="0.25">
      <c r="A57" s="10"/>
      <c r="B57" s="131"/>
      <c r="C57" s="65"/>
      <c r="D57" s="11"/>
      <c r="E57" s="134"/>
      <c r="F57" s="135"/>
      <c r="G57" s="11"/>
      <c r="H57" s="65" t="s">
        <v>34</v>
      </c>
      <c r="I57" s="65" t="s">
        <v>34</v>
      </c>
    </row>
    <row r="58" spans="1:9" ht="15" x14ac:dyDescent="0.25">
      <c r="A58" s="10"/>
      <c r="B58" s="131"/>
      <c r="C58" s="65"/>
      <c r="D58" s="11"/>
      <c r="E58" s="134"/>
      <c r="F58" s="135"/>
      <c r="G58" s="11"/>
      <c r="H58" s="65" t="s">
        <v>34</v>
      </c>
      <c r="I58" s="65" t="s">
        <v>34</v>
      </c>
    </row>
    <row r="59" spans="1:9" ht="15" x14ac:dyDescent="0.25">
      <c r="A59" s="10"/>
      <c r="B59" s="131"/>
      <c r="C59" s="65"/>
      <c r="D59" s="11"/>
      <c r="E59" s="134"/>
      <c r="F59" s="135"/>
      <c r="G59" s="11"/>
      <c r="H59" s="65" t="s">
        <v>34</v>
      </c>
      <c r="I59" s="65" t="s">
        <v>34</v>
      </c>
    </row>
    <row r="60" spans="1:9" ht="15" x14ac:dyDescent="0.25">
      <c r="A60" s="10"/>
      <c r="B60" s="131"/>
      <c r="C60" s="65"/>
      <c r="D60" s="11"/>
      <c r="E60" s="134"/>
      <c r="F60" s="135"/>
      <c r="G60" s="11"/>
      <c r="H60" s="65" t="s">
        <v>34</v>
      </c>
      <c r="I60" s="65" t="s">
        <v>34</v>
      </c>
    </row>
    <row r="61" spans="1:9" ht="15" x14ac:dyDescent="0.25">
      <c r="A61" s="10"/>
      <c r="B61" s="131"/>
      <c r="C61" s="65"/>
      <c r="D61" s="11"/>
      <c r="E61" s="136"/>
      <c r="F61" s="135"/>
      <c r="G61" s="11"/>
      <c r="H61" s="65"/>
      <c r="I61" s="65"/>
    </row>
    <row r="62" spans="1:9" ht="15" x14ac:dyDescent="0.25">
      <c r="A62" s="10"/>
      <c r="B62" s="130"/>
      <c r="C62" s="65"/>
      <c r="D62" s="11"/>
      <c r="E62" s="136"/>
      <c r="F62" s="135"/>
      <c r="G62" s="11"/>
      <c r="H62" s="65" t="s">
        <v>34</v>
      </c>
      <c r="I62" s="65" t="s">
        <v>34</v>
      </c>
    </row>
    <row r="63" spans="1:9" ht="15" x14ac:dyDescent="0.25">
      <c r="A63" s="10"/>
      <c r="B63" s="130"/>
      <c r="C63" s="65"/>
      <c r="D63" s="11"/>
      <c r="E63" s="134"/>
      <c r="F63" s="135"/>
      <c r="G63" s="11"/>
      <c r="H63" s="65" t="s">
        <v>34</v>
      </c>
      <c r="I63" s="65" t="s">
        <v>34</v>
      </c>
    </row>
    <row r="64" spans="1:9" ht="15" x14ac:dyDescent="0.25">
      <c r="A64" s="10"/>
      <c r="B64" s="130"/>
      <c r="C64" s="65"/>
      <c r="D64" s="11"/>
      <c r="E64" s="136"/>
      <c r="F64" s="135"/>
      <c r="G64" s="11"/>
      <c r="H64" s="65" t="s">
        <v>34</v>
      </c>
      <c r="I64" s="65" t="s">
        <v>34</v>
      </c>
    </row>
    <row r="65" spans="1:9" ht="15" x14ac:dyDescent="0.25">
      <c r="A65" s="10"/>
      <c r="B65" s="130"/>
      <c r="C65" s="65"/>
      <c r="D65" s="11"/>
      <c r="E65" s="134"/>
      <c r="F65" s="135"/>
      <c r="G65" s="11"/>
      <c r="H65" s="65"/>
      <c r="I65" s="65"/>
    </row>
    <row r="66" spans="1:9" ht="15" x14ac:dyDescent="0.25">
      <c r="A66" s="10"/>
      <c r="B66" s="130"/>
      <c r="C66" s="65"/>
      <c r="D66" s="11"/>
      <c r="E66" s="134"/>
      <c r="F66" s="135"/>
      <c r="G66" s="11"/>
      <c r="H66" s="65" t="s">
        <v>34</v>
      </c>
      <c r="I66" s="65" t="s">
        <v>34</v>
      </c>
    </row>
    <row r="67" spans="1:9" ht="15" x14ac:dyDescent="0.25">
      <c r="A67" s="10"/>
      <c r="B67" s="130"/>
      <c r="C67" s="65"/>
      <c r="D67" s="11"/>
      <c r="E67" s="134"/>
      <c r="F67" s="135"/>
      <c r="G67" s="11"/>
      <c r="H67" s="65" t="s">
        <v>34</v>
      </c>
      <c r="I67" s="65" t="s">
        <v>34</v>
      </c>
    </row>
    <row r="68" spans="1:9" ht="15" x14ac:dyDescent="0.25">
      <c r="A68" s="10"/>
      <c r="B68" s="130"/>
      <c r="C68" s="65"/>
      <c r="D68" s="11"/>
      <c r="E68" s="136"/>
      <c r="F68" s="135"/>
      <c r="G68" s="11"/>
      <c r="H68" s="65" t="s">
        <v>34</v>
      </c>
      <c r="I68" s="65" t="s">
        <v>34</v>
      </c>
    </row>
    <row r="69" spans="1:9" ht="15" x14ac:dyDescent="0.25">
      <c r="A69" s="10"/>
      <c r="B69" s="130"/>
      <c r="C69" s="65"/>
      <c r="D69" s="11"/>
      <c r="E69" s="134"/>
      <c r="F69" s="135"/>
      <c r="G69" s="11"/>
      <c r="H69" s="65" t="s">
        <v>34</v>
      </c>
      <c r="I69" s="65" t="s">
        <v>34</v>
      </c>
    </row>
    <row r="70" spans="1:9" ht="15" x14ac:dyDescent="0.25">
      <c r="A70" s="10"/>
      <c r="B70" s="131"/>
      <c r="C70" s="65"/>
      <c r="D70" s="11"/>
      <c r="E70" s="136"/>
      <c r="F70" s="135"/>
      <c r="G70" s="11"/>
      <c r="H70" s="65" t="s">
        <v>34</v>
      </c>
      <c r="I70" s="65" t="s">
        <v>34</v>
      </c>
    </row>
    <row r="71" spans="1:9" ht="15" x14ac:dyDescent="0.25">
      <c r="A71" s="10"/>
      <c r="B71" s="130"/>
      <c r="C71" s="65"/>
      <c r="D71" s="11"/>
      <c r="E71" s="136"/>
      <c r="F71" s="135"/>
      <c r="G71" s="11"/>
      <c r="H71" s="65" t="s">
        <v>34</v>
      </c>
      <c r="I71" s="65" t="s">
        <v>34</v>
      </c>
    </row>
    <row r="72" spans="1:9" ht="15" x14ac:dyDescent="0.25">
      <c r="A72" s="10"/>
      <c r="B72" s="130"/>
      <c r="C72" s="65"/>
      <c r="D72" s="11"/>
      <c r="E72" s="134"/>
      <c r="F72" s="135"/>
      <c r="G72" s="11"/>
      <c r="H72" s="65" t="s">
        <v>34</v>
      </c>
      <c r="I72" s="65" t="s">
        <v>34</v>
      </c>
    </row>
    <row r="73" spans="1:9" ht="15" x14ac:dyDescent="0.25">
      <c r="A73" s="129"/>
      <c r="B73" s="130"/>
      <c r="C73" s="65"/>
      <c r="D73" s="11"/>
      <c r="E73" s="134"/>
      <c r="F73" s="135"/>
      <c r="G73" s="11"/>
      <c r="H73" s="65"/>
      <c r="I73" s="65"/>
    </row>
    <row r="74" spans="1:9" ht="15" x14ac:dyDescent="0.25">
      <c r="A74" s="10"/>
      <c r="B74" s="130"/>
      <c r="C74" s="65"/>
      <c r="D74" s="11"/>
      <c r="E74" s="134"/>
      <c r="F74" s="135"/>
      <c r="G74" s="11"/>
      <c r="H74" s="65" t="s">
        <v>34</v>
      </c>
      <c r="I74" s="65" t="s">
        <v>34</v>
      </c>
    </row>
    <row r="75" spans="1:9" ht="15" x14ac:dyDescent="0.25">
      <c r="A75" s="10"/>
      <c r="B75" s="130"/>
      <c r="C75" s="65"/>
      <c r="D75" s="11"/>
      <c r="E75" s="136"/>
      <c r="F75" s="135"/>
      <c r="G75" s="11"/>
      <c r="H75" s="65" t="s">
        <v>34</v>
      </c>
      <c r="I75" s="65" t="s">
        <v>34</v>
      </c>
    </row>
    <row r="76" spans="1:9" ht="15" x14ac:dyDescent="0.25">
      <c r="A76" s="10"/>
      <c r="B76" s="131"/>
      <c r="C76" s="65"/>
      <c r="D76" s="11"/>
      <c r="E76" s="136"/>
      <c r="F76" s="135"/>
      <c r="G76" s="11"/>
      <c r="H76" s="65"/>
      <c r="I76" s="65"/>
    </row>
    <row r="77" spans="1:9" ht="15" x14ac:dyDescent="0.25">
      <c r="A77" s="10"/>
      <c r="B77" s="130"/>
      <c r="C77" s="65"/>
      <c r="D77" s="11"/>
      <c r="E77" s="134"/>
      <c r="F77" s="135"/>
      <c r="G77" s="11"/>
      <c r="H77" s="65" t="s">
        <v>34</v>
      </c>
      <c r="I77" s="65" t="s">
        <v>34</v>
      </c>
    </row>
    <row r="78" spans="1:9" x14ac:dyDescent="0.2">
      <c r="A78" s="10"/>
      <c r="B78" s="130"/>
      <c r="C78" s="65"/>
      <c r="D78" s="11"/>
      <c r="E78" s="65" t="s">
        <v>34</v>
      </c>
      <c r="F78" s="135"/>
      <c r="G78" s="11"/>
      <c r="H78" s="65" t="s">
        <v>34</v>
      </c>
      <c r="I78" s="65" t="s">
        <v>34</v>
      </c>
    </row>
    <row r="79" spans="1:9" x14ac:dyDescent="0.2">
      <c r="A79" s="128"/>
      <c r="B79" s="130"/>
      <c r="C79" s="65"/>
      <c r="D79" s="11"/>
      <c r="E79" s="65" t="s">
        <v>34</v>
      </c>
      <c r="F79" s="11"/>
      <c r="G79" s="11"/>
      <c r="H79" s="65" t="s">
        <v>34</v>
      </c>
      <c r="I79" s="65" t="s">
        <v>34</v>
      </c>
    </row>
    <row r="80" spans="1:9" x14ac:dyDescent="0.2">
      <c r="A80" s="10"/>
      <c r="B80" s="65" t="s">
        <v>34</v>
      </c>
      <c r="C80" s="65" t="s">
        <v>34</v>
      </c>
      <c r="D80" s="11"/>
      <c r="E80" s="65" t="s">
        <v>34</v>
      </c>
      <c r="F80" s="11"/>
      <c r="G80" s="11"/>
      <c r="H80" s="65" t="s">
        <v>34</v>
      </c>
      <c r="I80" s="65" t="s">
        <v>34</v>
      </c>
    </row>
    <row r="81" spans="1:9" x14ac:dyDescent="0.2">
      <c r="A81" s="10"/>
      <c r="B81" s="65" t="s">
        <v>34</v>
      </c>
      <c r="C81" s="65" t="s">
        <v>34</v>
      </c>
      <c r="D81" s="11"/>
      <c r="E81" s="65" t="s">
        <v>34</v>
      </c>
      <c r="F81" s="11"/>
      <c r="G81" s="11"/>
      <c r="H81" s="65" t="s">
        <v>34</v>
      </c>
      <c r="I81" s="65" t="s">
        <v>34</v>
      </c>
    </row>
    <row r="82" spans="1:9" x14ac:dyDescent="0.2">
      <c r="A82" s="10"/>
      <c r="B82" s="10"/>
      <c r="C82" s="11"/>
      <c r="D82" s="11"/>
      <c r="E82" s="11"/>
      <c r="F82" s="11"/>
      <c r="G82" s="11"/>
      <c r="H82" s="11"/>
      <c r="I82" s="11"/>
    </row>
    <row r="83" spans="1:9" x14ac:dyDescent="0.2">
      <c r="A83" s="10"/>
      <c r="B83" s="10"/>
      <c r="C83" s="11"/>
      <c r="D83" s="11"/>
      <c r="E83" s="11"/>
      <c r="F83" s="11"/>
      <c r="G83" s="11"/>
      <c r="H83" s="11"/>
      <c r="I83" s="11"/>
    </row>
    <row r="84" spans="1:9" x14ac:dyDescent="0.2">
      <c r="A84" s="10"/>
      <c r="B84" s="10"/>
      <c r="C84" s="11"/>
      <c r="D84" s="11"/>
      <c r="E84" s="11"/>
      <c r="F84" s="11"/>
      <c r="G84" s="11"/>
      <c r="H84" s="11"/>
      <c r="I84" s="11"/>
    </row>
    <row r="85" spans="1:9" x14ac:dyDescent="0.2">
      <c r="A85" s="10"/>
      <c r="B85" s="10"/>
      <c r="C85" s="11"/>
      <c r="D85" s="11"/>
      <c r="E85" s="11"/>
      <c r="F85" s="11"/>
      <c r="G85" s="11"/>
      <c r="H85" s="11"/>
      <c r="I85" s="11"/>
    </row>
    <row r="86" spans="1:9" x14ac:dyDescent="0.2">
      <c r="A86" s="10"/>
      <c r="B86" s="10"/>
      <c r="C86" s="11"/>
      <c r="D86" s="11"/>
      <c r="E86" s="11"/>
      <c r="F86" s="11"/>
      <c r="G86" s="11"/>
      <c r="H86" s="11"/>
      <c r="I86" s="11"/>
    </row>
    <row r="87" spans="1:9" x14ac:dyDescent="0.2">
      <c r="A87" s="10"/>
      <c r="B87" s="10"/>
      <c r="C87" s="11"/>
      <c r="D87" s="11"/>
      <c r="E87" s="11"/>
      <c r="F87" s="11"/>
      <c r="G87" s="11"/>
      <c r="H87" s="11"/>
      <c r="I87" s="11"/>
    </row>
    <row r="88" spans="1:9" x14ac:dyDescent="0.2">
      <c r="A88" s="10"/>
      <c r="B88" s="10"/>
      <c r="C88" s="11"/>
      <c r="D88" s="11"/>
      <c r="E88" s="11"/>
      <c r="F88" s="11"/>
      <c r="G88" s="11"/>
      <c r="H88" s="11"/>
      <c r="I88" s="11"/>
    </row>
    <row r="89" spans="1:9" x14ac:dyDescent="0.2">
      <c r="A89" s="10"/>
      <c r="B89" s="10"/>
      <c r="C89" s="11"/>
      <c r="D89" s="11"/>
      <c r="E89" s="11"/>
      <c r="F89" s="11"/>
      <c r="G89" s="11"/>
      <c r="H89" s="11"/>
      <c r="I89" s="11"/>
    </row>
    <row r="90" spans="1:9" x14ac:dyDescent="0.2">
      <c r="A90" s="10"/>
      <c r="B90" s="10"/>
      <c r="C90" s="11"/>
      <c r="D90" s="11"/>
      <c r="E90" s="11"/>
      <c r="F90" s="11"/>
      <c r="G90" s="11"/>
      <c r="H90" s="11"/>
      <c r="I90" s="11"/>
    </row>
    <row r="91" spans="1:9" x14ac:dyDescent="0.2">
      <c r="A91" s="10"/>
      <c r="B91" s="10"/>
      <c r="C91" s="11"/>
      <c r="D91" s="11"/>
      <c r="E91" s="11"/>
      <c r="F91" s="11"/>
      <c r="G91" s="11"/>
      <c r="H91" s="11"/>
      <c r="I91" s="11"/>
    </row>
    <row r="92" spans="1:9" x14ac:dyDescent="0.2">
      <c r="A92" s="10"/>
      <c r="B92" s="10"/>
      <c r="C92" s="11"/>
      <c r="D92" s="11"/>
      <c r="E92" s="11"/>
      <c r="F92" s="11"/>
      <c r="G92" s="11"/>
      <c r="H92" s="11"/>
      <c r="I92" s="11"/>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workbookViewId="0">
      <selection activeCell="T21" sqref="T21"/>
    </sheetView>
  </sheetViews>
  <sheetFormatPr defaultRowHeight="12.75" x14ac:dyDescent="0.2"/>
  <cols>
    <col min="1" max="1" width="5.7109375" style="62" customWidth="1"/>
    <col min="2" max="2" width="5.7109375" style="61" customWidth="1"/>
    <col min="3" max="3" width="5.7109375" style="62" customWidth="1"/>
    <col min="4" max="4" width="5.7109375" style="61" customWidth="1"/>
    <col min="5" max="5" width="5.7109375" style="62" customWidth="1"/>
    <col min="6" max="6" width="5.7109375" style="61" customWidth="1"/>
    <col min="7" max="7" width="5.7109375" style="62" customWidth="1"/>
    <col min="8" max="8" width="5.7109375" style="61" customWidth="1"/>
    <col min="9" max="9" width="5.7109375" style="62" customWidth="1"/>
    <col min="10" max="10" width="13.5703125" style="180" customWidth="1"/>
    <col min="11" max="11" width="11.5703125" customWidth="1"/>
    <col min="12" max="12" width="15.28515625" style="6" customWidth="1"/>
    <col min="14" max="14" width="11.140625" customWidth="1"/>
    <col min="15" max="15" width="14.42578125" customWidth="1"/>
    <col min="17" max="17" width="20.42578125" style="66" customWidth="1"/>
  </cols>
  <sheetData>
    <row r="1" spans="1:23" ht="28.5" customHeight="1" x14ac:dyDescent="0.2">
      <c r="A1" s="168" t="s">
        <v>189</v>
      </c>
      <c r="B1" s="168" t="s">
        <v>190</v>
      </c>
      <c r="C1" s="168" t="s">
        <v>191</v>
      </c>
      <c r="D1" s="168" t="s">
        <v>192</v>
      </c>
      <c r="E1" s="168" t="s">
        <v>72</v>
      </c>
      <c r="F1" s="168" t="s">
        <v>158</v>
      </c>
      <c r="G1" s="168" t="s">
        <v>21</v>
      </c>
      <c r="H1" s="168" t="s">
        <v>61</v>
      </c>
      <c r="I1" s="168" t="s">
        <v>67</v>
      </c>
      <c r="J1" s="173" t="s">
        <v>75</v>
      </c>
      <c r="K1" s="174" t="s">
        <v>73</v>
      </c>
      <c r="L1" s="175" t="s">
        <v>65</v>
      </c>
      <c r="Q1"/>
      <c r="S1" s="140" t="s">
        <v>8</v>
      </c>
      <c r="T1" s="139">
        <v>0</v>
      </c>
    </row>
    <row r="2" spans="1:23" x14ac:dyDescent="0.2">
      <c r="A2" s="164" t="s">
        <v>66</v>
      </c>
      <c r="B2" s="169" t="s">
        <v>66</v>
      </c>
      <c r="C2" s="164" t="s">
        <v>66</v>
      </c>
      <c r="D2" s="60" t="s">
        <v>66</v>
      </c>
      <c r="E2" s="164" t="s">
        <v>66</v>
      </c>
      <c r="F2" s="60" t="s">
        <v>66</v>
      </c>
      <c r="G2" s="164" t="s">
        <v>66</v>
      </c>
      <c r="H2" s="60" t="s">
        <v>66</v>
      </c>
      <c r="I2" s="164" t="s">
        <v>66</v>
      </c>
      <c r="K2" s="164" t="s">
        <v>66</v>
      </c>
      <c r="L2" s="6">
        <v>2</v>
      </c>
      <c r="Q2"/>
      <c r="T2" s="139">
        <v>0</v>
      </c>
    </row>
    <row r="3" spans="1:23" x14ac:dyDescent="0.2">
      <c r="A3" s="164" t="s">
        <v>66</v>
      </c>
      <c r="B3" s="169" t="s">
        <v>66</v>
      </c>
      <c r="C3" s="164" t="s">
        <v>66</v>
      </c>
      <c r="D3" s="60" t="s">
        <v>66</v>
      </c>
      <c r="E3" s="164" t="s">
        <v>66</v>
      </c>
      <c r="F3" s="60" t="s">
        <v>66</v>
      </c>
      <c r="G3" s="164" t="s">
        <v>66</v>
      </c>
      <c r="H3" s="170" t="s">
        <v>66</v>
      </c>
      <c r="I3" s="164" t="s">
        <v>74</v>
      </c>
      <c r="K3" s="164" t="s">
        <v>66</v>
      </c>
      <c r="L3" s="6">
        <v>3</v>
      </c>
      <c r="Q3"/>
      <c r="T3" s="139">
        <v>1</v>
      </c>
    </row>
    <row r="4" spans="1:23" x14ac:dyDescent="0.2">
      <c r="A4" s="164" t="s">
        <v>66</v>
      </c>
      <c r="B4" s="169" t="s">
        <v>66</v>
      </c>
      <c r="C4" s="164" t="s">
        <v>66</v>
      </c>
      <c r="D4" s="60" t="s">
        <v>66</v>
      </c>
      <c r="E4" s="164" t="s">
        <v>66</v>
      </c>
      <c r="F4" s="60" t="s">
        <v>66</v>
      </c>
      <c r="G4" s="164" t="s">
        <v>66</v>
      </c>
      <c r="H4" s="171" t="s">
        <v>66</v>
      </c>
      <c r="I4" s="164" t="s">
        <v>74</v>
      </c>
      <c r="J4" s="255"/>
      <c r="K4" s="164" t="s">
        <v>66</v>
      </c>
      <c r="L4" s="6">
        <v>4</v>
      </c>
      <c r="N4" s="152" t="s">
        <v>8</v>
      </c>
      <c r="O4" s="153" t="s">
        <v>19</v>
      </c>
      <c r="Q4" s="176" t="s">
        <v>69</v>
      </c>
      <c r="T4" s="139">
        <v>1</v>
      </c>
      <c r="V4" s="254" t="s">
        <v>224</v>
      </c>
    </row>
    <row r="5" spans="1:23" x14ac:dyDescent="0.2">
      <c r="A5" s="164" t="s">
        <v>51</v>
      </c>
      <c r="B5" s="169" t="s">
        <v>51</v>
      </c>
      <c r="C5" s="164" t="s">
        <v>51</v>
      </c>
      <c r="D5" s="60" t="s">
        <v>51</v>
      </c>
      <c r="E5" s="164" t="s">
        <v>51</v>
      </c>
      <c r="F5" s="60" t="s">
        <v>51</v>
      </c>
      <c r="G5" s="164" t="s">
        <v>51</v>
      </c>
      <c r="H5" s="171" t="s">
        <v>66</v>
      </c>
      <c r="I5" s="164" t="s">
        <v>74</v>
      </c>
      <c r="J5" s="253" t="s">
        <v>76</v>
      </c>
      <c r="K5" s="164" t="s">
        <v>51</v>
      </c>
      <c r="L5" s="6">
        <v>5</v>
      </c>
      <c r="N5" s="156" t="s">
        <v>9</v>
      </c>
      <c r="O5" s="150" t="s">
        <v>58</v>
      </c>
      <c r="Q5" s="177" t="s">
        <v>51</v>
      </c>
      <c r="T5" s="139">
        <v>1</v>
      </c>
      <c r="V5" s="256" t="s">
        <v>209</v>
      </c>
      <c r="W5" s="256" t="s">
        <v>225</v>
      </c>
    </row>
    <row r="6" spans="1:23" x14ac:dyDescent="0.2">
      <c r="A6" s="164" t="s">
        <v>51</v>
      </c>
      <c r="B6" s="169" t="s">
        <v>51</v>
      </c>
      <c r="C6" s="164" t="s">
        <v>51</v>
      </c>
      <c r="D6" s="60" t="s">
        <v>51</v>
      </c>
      <c r="E6" s="165" t="s">
        <v>51</v>
      </c>
      <c r="F6" s="170" t="s">
        <v>51</v>
      </c>
      <c r="G6" s="165" t="s">
        <v>51</v>
      </c>
      <c r="H6" s="170" t="s">
        <v>66</v>
      </c>
      <c r="I6" s="165" t="s">
        <v>74</v>
      </c>
      <c r="J6" s="253">
        <v>1</v>
      </c>
      <c r="K6" s="52" t="s">
        <v>51</v>
      </c>
      <c r="L6" s="6">
        <v>6</v>
      </c>
      <c r="N6" s="156" t="s">
        <v>10</v>
      </c>
      <c r="O6" s="150" t="s">
        <v>59</v>
      </c>
      <c r="Q6" s="148" t="s">
        <v>157</v>
      </c>
      <c r="T6" s="139">
        <v>2</v>
      </c>
      <c r="V6" s="257" t="s">
        <v>210</v>
      </c>
      <c r="W6" s="256" t="s">
        <v>226</v>
      </c>
    </row>
    <row r="7" spans="1:23" x14ac:dyDescent="0.2">
      <c r="A7" s="164" t="s">
        <v>51</v>
      </c>
      <c r="B7" s="169" t="s">
        <v>51</v>
      </c>
      <c r="C7" s="164" t="s">
        <v>51</v>
      </c>
      <c r="D7" s="60" t="s">
        <v>51</v>
      </c>
      <c r="E7" s="166" t="s">
        <v>51</v>
      </c>
      <c r="F7" s="171" t="s">
        <v>51</v>
      </c>
      <c r="G7" s="166" t="s">
        <v>51</v>
      </c>
      <c r="H7" s="171" t="s">
        <v>66</v>
      </c>
      <c r="I7" s="166" t="s">
        <v>74</v>
      </c>
      <c r="J7" s="253">
        <v>2</v>
      </c>
      <c r="K7" s="52" t="s">
        <v>51</v>
      </c>
      <c r="L7" s="6">
        <v>7</v>
      </c>
      <c r="N7" s="156" t="s">
        <v>11</v>
      </c>
      <c r="O7" s="150" t="s">
        <v>39</v>
      </c>
      <c r="Q7" s="148" t="s">
        <v>70</v>
      </c>
      <c r="T7" s="139">
        <v>2</v>
      </c>
      <c r="V7" s="257" t="s">
        <v>211</v>
      </c>
      <c r="W7" s="256" t="s">
        <v>227</v>
      </c>
    </row>
    <row r="8" spans="1:23" x14ac:dyDescent="0.2">
      <c r="A8" s="164" t="s">
        <v>51</v>
      </c>
      <c r="B8" s="169" t="s">
        <v>51</v>
      </c>
      <c r="C8" s="164" t="s">
        <v>51</v>
      </c>
      <c r="D8" s="60" t="s">
        <v>51</v>
      </c>
      <c r="E8" s="165" t="s">
        <v>51</v>
      </c>
      <c r="F8" s="170" t="s">
        <v>51</v>
      </c>
      <c r="G8" s="165" t="s">
        <v>51</v>
      </c>
      <c r="H8" s="170" t="s">
        <v>66</v>
      </c>
      <c r="I8" s="165" t="s">
        <v>74</v>
      </c>
      <c r="J8" s="253">
        <v>3</v>
      </c>
      <c r="K8" s="52" t="s">
        <v>51</v>
      </c>
      <c r="L8" s="6">
        <v>8</v>
      </c>
      <c r="N8" s="156" t="s">
        <v>12</v>
      </c>
      <c r="O8" s="150" t="s">
        <v>38</v>
      </c>
      <c r="Q8" s="177"/>
      <c r="T8" s="139">
        <v>2</v>
      </c>
      <c r="V8" s="257" t="s">
        <v>212</v>
      </c>
      <c r="W8" s="256" t="s">
        <v>228</v>
      </c>
    </row>
    <row r="9" spans="1:23" x14ac:dyDescent="0.2">
      <c r="A9" s="164" t="s">
        <v>51</v>
      </c>
      <c r="B9" s="60" t="s">
        <v>51</v>
      </c>
      <c r="C9" s="52" t="s">
        <v>51</v>
      </c>
      <c r="D9" s="60" t="s">
        <v>51</v>
      </c>
      <c r="E9" s="52" t="s">
        <v>51</v>
      </c>
      <c r="F9" s="60" t="s">
        <v>51</v>
      </c>
      <c r="G9" s="52" t="s">
        <v>51</v>
      </c>
      <c r="H9" s="60" t="s">
        <v>66</v>
      </c>
      <c r="I9" s="52" t="s">
        <v>74</v>
      </c>
      <c r="J9" s="253">
        <v>4</v>
      </c>
      <c r="K9" s="52" t="s">
        <v>51</v>
      </c>
      <c r="L9" s="6">
        <v>9</v>
      </c>
      <c r="N9" s="156" t="s">
        <v>13</v>
      </c>
      <c r="O9" s="150" t="s">
        <v>44</v>
      </c>
      <c r="Q9"/>
      <c r="T9" s="139">
        <v>3</v>
      </c>
      <c r="V9" s="257" t="s">
        <v>213</v>
      </c>
      <c r="W9" s="256" t="s">
        <v>229</v>
      </c>
    </row>
    <row r="10" spans="1:23" x14ac:dyDescent="0.2">
      <c r="A10" s="164" t="s">
        <v>51</v>
      </c>
      <c r="B10" s="60" t="s">
        <v>51</v>
      </c>
      <c r="C10" s="52" t="s">
        <v>51</v>
      </c>
      <c r="D10" s="60" t="s">
        <v>51</v>
      </c>
      <c r="E10" s="52" t="s">
        <v>51</v>
      </c>
      <c r="F10" s="60" t="s">
        <v>51</v>
      </c>
      <c r="G10" s="52" t="s">
        <v>51</v>
      </c>
      <c r="H10" s="60" t="s">
        <v>66</v>
      </c>
      <c r="I10" s="52" t="s">
        <v>74</v>
      </c>
      <c r="J10" s="253">
        <v>5</v>
      </c>
      <c r="K10" s="52" t="s">
        <v>51</v>
      </c>
      <c r="L10" s="6">
        <v>10</v>
      </c>
      <c r="N10" s="151"/>
      <c r="O10" s="150" t="s">
        <v>45</v>
      </c>
      <c r="Q10"/>
      <c r="T10" s="139">
        <v>3</v>
      </c>
      <c r="V10" s="257" t="s">
        <v>214</v>
      </c>
      <c r="W10" s="256" t="s">
        <v>230</v>
      </c>
    </row>
    <row r="11" spans="1:23" x14ac:dyDescent="0.2">
      <c r="A11" s="164" t="s">
        <v>51</v>
      </c>
      <c r="B11" s="60" t="s">
        <v>51</v>
      </c>
      <c r="C11" s="52" t="s">
        <v>51</v>
      </c>
      <c r="D11" s="60" t="s">
        <v>51</v>
      </c>
      <c r="E11" s="52" t="s">
        <v>51</v>
      </c>
      <c r="F11" s="60" t="s">
        <v>51</v>
      </c>
      <c r="G11" s="52" t="s">
        <v>51</v>
      </c>
      <c r="H11" s="60" t="s">
        <v>66</v>
      </c>
      <c r="I11" s="52" t="s">
        <v>74</v>
      </c>
      <c r="J11" s="253">
        <v>6</v>
      </c>
      <c r="K11" s="52" t="s">
        <v>51</v>
      </c>
      <c r="L11" s="6">
        <v>11</v>
      </c>
      <c r="N11" s="151"/>
      <c r="O11" s="150" t="s">
        <v>46</v>
      </c>
      <c r="Q11"/>
      <c r="T11" s="139">
        <v>3</v>
      </c>
      <c r="V11" s="257" t="s">
        <v>215</v>
      </c>
      <c r="W11" s="256" t="s">
        <v>231</v>
      </c>
    </row>
    <row r="12" spans="1:23" x14ac:dyDescent="0.2">
      <c r="A12" s="164" t="s">
        <v>157</v>
      </c>
      <c r="B12" s="60" t="s">
        <v>157</v>
      </c>
      <c r="C12" s="52" t="s">
        <v>157</v>
      </c>
      <c r="D12" s="60" t="s">
        <v>157</v>
      </c>
      <c r="E12" s="167" t="s">
        <v>157</v>
      </c>
      <c r="F12" s="172" t="s">
        <v>157</v>
      </c>
      <c r="G12" s="167" t="s">
        <v>52</v>
      </c>
      <c r="H12" s="60" t="s">
        <v>66</v>
      </c>
      <c r="I12" s="167" t="s">
        <v>74</v>
      </c>
      <c r="J12" s="253">
        <v>7</v>
      </c>
      <c r="K12" s="52" t="s">
        <v>157</v>
      </c>
      <c r="L12" s="6">
        <v>12</v>
      </c>
      <c r="N12" s="151"/>
      <c r="O12" s="150" t="s">
        <v>47</v>
      </c>
      <c r="Q12"/>
      <c r="T12" s="139">
        <v>3</v>
      </c>
      <c r="V12" s="257" t="s">
        <v>216</v>
      </c>
      <c r="W12" s="256" t="s">
        <v>232</v>
      </c>
    </row>
    <row r="13" spans="1:23" x14ac:dyDescent="0.2">
      <c r="A13" s="164" t="s">
        <v>157</v>
      </c>
      <c r="B13" s="60" t="s">
        <v>157</v>
      </c>
      <c r="C13" s="52" t="s">
        <v>157</v>
      </c>
      <c r="D13" s="60" t="s">
        <v>157</v>
      </c>
      <c r="E13" s="52" t="s">
        <v>157</v>
      </c>
      <c r="F13" s="60" t="s">
        <v>157</v>
      </c>
      <c r="G13" s="52" t="s">
        <v>52</v>
      </c>
      <c r="H13" s="60" t="s">
        <v>66</v>
      </c>
      <c r="I13" s="52" t="s">
        <v>74</v>
      </c>
      <c r="J13" s="253">
        <v>8</v>
      </c>
      <c r="K13" s="52" t="s">
        <v>157</v>
      </c>
      <c r="L13" s="6">
        <v>13</v>
      </c>
      <c r="N13" s="159" t="s">
        <v>27</v>
      </c>
      <c r="O13" s="150" t="s">
        <v>48</v>
      </c>
      <c r="Q13" s="178" t="s">
        <v>71</v>
      </c>
      <c r="T13" s="139">
        <v>4</v>
      </c>
      <c r="V13" s="257" t="s">
        <v>217</v>
      </c>
      <c r="W13" s="256" t="s">
        <v>233</v>
      </c>
    </row>
    <row r="14" spans="1:23" x14ac:dyDescent="0.2">
      <c r="A14" s="164" t="s">
        <v>157</v>
      </c>
      <c r="B14" s="60" t="s">
        <v>157</v>
      </c>
      <c r="C14" s="52" t="s">
        <v>157</v>
      </c>
      <c r="D14" s="60" t="s">
        <v>157</v>
      </c>
      <c r="E14" s="52" t="s">
        <v>157</v>
      </c>
      <c r="F14" s="60" t="s">
        <v>157</v>
      </c>
      <c r="G14" s="52" t="s">
        <v>53</v>
      </c>
      <c r="H14" s="60" t="s">
        <v>66</v>
      </c>
      <c r="I14" s="52" t="s">
        <v>74</v>
      </c>
      <c r="J14" s="253">
        <v>9</v>
      </c>
      <c r="K14" s="52" t="s">
        <v>157</v>
      </c>
      <c r="L14" s="6">
        <v>14</v>
      </c>
      <c r="N14" s="161" t="s">
        <v>35</v>
      </c>
      <c r="O14" s="150" t="s">
        <v>49</v>
      </c>
      <c r="Q14" s="206" t="s">
        <v>189</v>
      </c>
      <c r="T14" s="139">
        <v>4</v>
      </c>
      <c r="V14" s="257" t="s">
        <v>218</v>
      </c>
      <c r="W14" s="256" t="s">
        <v>234</v>
      </c>
    </row>
    <row r="15" spans="1:23" x14ac:dyDescent="0.2">
      <c r="A15" s="52" t="s">
        <v>70</v>
      </c>
      <c r="B15" s="60" t="s">
        <v>70</v>
      </c>
      <c r="C15" s="52" t="s">
        <v>70</v>
      </c>
      <c r="D15" s="60" t="s">
        <v>70</v>
      </c>
      <c r="E15" s="52" t="s">
        <v>70</v>
      </c>
      <c r="F15" s="60" t="s">
        <v>70</v>
      </c>
      <c r="G15" s="52" t="s">
        <v>53</v>
      </c>
      <c r="H15" s="60" t="s">
        <v>66</v>
      </c>
      <c r="I15" s="52" t="s">
        <v>74</v>
      </c>
      <c r="J15" s="253">
        <v>10</v>
      </c>
      <c r="K15" s="52" t="s">
        <v>70</v>
      </c>
      <c r="L15" s="6">
        <v>15</v>
      </c>
      <c r="N15" s="161" t="s">
        <v>40</v>
      </c>
      <c r="O15" s="150" t="s">
        <v>50</v>
      </c>
      <c r="Q15" s="206" t="s">
        <v>190</v>
      </c>
      <c r="T15" s="139">
        <v>4</v>
      </c>
      <c r="V15" s="257" t="s">
        <v>219</v>
      </c>
      <c r="W15" s="256" t="s">
        <v>235</v>
      </c>
    </row>
    <row r="16" spans="1:23" x14ac:dyDescent="0.2">
      <c r="A16" s="52" t="s">
        <v>70</v>
      </c>
      <c r="B16" s="60" t="s">
        <v>70</v>
      </c>
      <c r="C16" s="52" t="s">
        <v>70</v>
      </c>
      <c r="D16" s="60" t="s">
        <v>70</v>
      </c>
      <c r="E16" s="52" t="s">
        <v>70</v>
      </c>
      <c r="F16" s="60" t="s">
        <v>70</v>
      </c>
      <c r="G16" s="52" t="s">
        <v>70</v>
      </c>
      <c r="H16" s="60" t="s">
        <v>66</v>
      </c>
      <c r="I16" s="52" t="s">
        <v>74</v>
      </c>
      <c r="J16" s="253">
        <v>11</v>
      </c>
      <c r="K16" s="52" t="s">
        <v>70</v>
      </c>
      <c r="L16" s="6">
        <v>16</v>
      </c>
      <c r="N16" s="6"/>
      <c r="O16" s="149"/>
      <c r="Q16" s="206" t="s">
        <v>191</v>
      </c>
      <c r="T16" s="139">
        <v>4</v>
      </c>
      <c r="V16" s="257" t="s">
        <v>220</v>
      </c>
      <c r="W16" s="256" t="s">
        <v>236</v>
      </c>
    </row>
    <row r="17" spans="1:23" x14ac:dyDescent="0.2">
      <c r="A17" s="52" t="s">
        <v>70</v>
      </c>
      <c r="B17" s="60" t="s">
        <v>70</v>
      </c>
      <c r="C17" s="52" t="s">
        <v>70</v>
      </c>
      <c r="D17" s="60" t="s">
        <v>70</v>
      </c>
      <c r="E17" s="52" t="s">
        <v>70</v>
      </c>
      <c r="F17" s="60" t="s">
        <v>70</v>
      </c>
      <c r="G17" s="52" t="s">
        <v>70</v>
      </c>
      <c r="H17" s="60" t="s">
        <v>66</v>
      </c>
      <c r="I17" s="52" t="s">
        <v>74</v>
      </c>
      <c r="J17" s="253">
        <v>12</v>
      </c>
      <c r="K17" s="52" t="s">
        <v>70</v>
      </c>
      <c r="L17" s="6">
        <v>17</v>
      </c>
      <c r="N17" s="6"/>
      <c r="O17" s="149"/>
      <c r="Q17" s="206" t="s">
        <v>192</v>
      </c>
      <c r="T17" s="139">
        <v>5</v>
      </c>
      <c r="V17" s="257" t="s">
        <v>221</v>
      </c>
      <c r="W17" s="256" t="s">
        <v>237</v>
      </c>
    </row>
    <row r="18" spans="1:23" x14ac:dyDescent="0.2">
      <c r="A18" s="52" t="s">
        <v>70</v>
      </c>
      <c r="B18" s="60" t="s">
        <v>70</v>
      </c>
      <c r="C18" s="52" t="s">
        <v>70</v>
      </c>
      <c r="D18" s="60" t="s">
        <v>70</v>
      </c>
      <c r="E18" s="52" t="s">
        <v>70</v>
      </c>
      <c r="F18" s="60" t="s">
        <v>70</v>
      </c>
      <c r="G18" s="52" t="s">
        <v>70</v>
      </c>
      <c r="H18" s="60" t="s">
        <v>66</v>
      </c>
      <c r="I18" s="52" t="s">
        <v>74</v>
      </c>
      <c r="J18" s="253">
        <v>13</v>
      </c>
      <c r="K18" s="52" t="s">
        <v>70</v>
      </c>
      <c r="L18" s="6">
        <v>18</v>
      </c>
      <c r="N18" s="151"/>
      <c r="O18" s="149"/>
      <c r="Q18" s="179" t="s">
        <v>72</v>
      </c>
      <c r="T18" s="139">
        <v>5</v>
      </c>
      <c r="V18" s="257" t="s">
        <v>222</v>
      </c>
      <c r="W18" s="256" t="s">
        <v>238</v>
      </c>
    </row>
    <row r="19" spans="1:23" x14ac:dyDescent="0.2">
      <c r="A19" s="52" t="s">
        <v>70</v>
      </c>
      <c r="B19" s="60" t="s">
        <v>70</v>
      </c>
      <c r="C19" s="52" t="s">
        <v>70</v>
      </c>
      <c r="D19" s="60" t="s">
        <v>70</v>
      </c>
      <c r="E19" s="52" t="s">
        <v>70</v>
      </c>
      <c r="F19" s="60" t="s">
        <v>70</v>
      </c>
      <c r="G19" s="52" t="s">
        <v>70</v>
      </c>
      <c r="H19" s="60" t="s">
        <v>66</v>
      </c>
      <c r="I19" s="52" t="s">
        <v>74</v>
      </c>
      <c r="J19" s="253">
        <v>14</v>
      </c>
      <c r="K19" s="52" t="s">
        <v>70</v>
      </c>
      <c r="L19" s="6">
        <v>19</v>
      </c>
      <c r="N19" s="154" t="s">
        <v>14</v>
      </c>
      <c r="O19" s="160" t="s">
        <v>20</v>
      </c>
      <c r="Q19" s="183" t="s">
        <v>158</v>
      </c>
      <c r="T19" s="139">
        <v>5</v>
      </c>
      <c r="V19" s="257" t="s">
        <v>223</v>
      </c>
      <c r="W19" s="256" t="s">
        <v>239</v>
      </c>
    </row>
    <row r="20" spans="1:23" x14ac:dyDescent="0.2">
      <c r="A20" s="52" t="s">
        <v>74</v>
      </c>
      <c r="B20" s="60" t="s">
        <v>74</v>
      </c>
      <c r="C20" s="52" t="s">
        <v>74</v>
      </c>
      <c r="D20" s="60" t="s">
        <v>74</v>
      </c>
      <c r="E20" s="52" t="s">
        <v>74</v>
      </c>
      <c r="F20" s="60" t="s">
        <v>74</v>
      </c>
      <c r="G20" s="52" t="s">
        <v>74</v>
      </c>
      <c r="H20" s="60" t="s">
        <v>74</v>
      </c>
      <c r="I20" s="52" t="s">
        <v>74</v>
      </c>
      <c r="K20" s="52" t="s">
        <v>74</v>
      </c>
      <c r="L20" s="6">
        <v>20</v>
      </c>
      <c r="N20" s="157" t="s">
        <v>15</v>
      </c>
      <c r="O20" s="162" t="s">
        <v>21</v>
      </c>
      <c r="Q20" s="179" t="s">
        <v>21</v>
      </c>
      <c r="T20" s="139">
        <v>5</v>
      </c>
    </row>
    <row r="21" spans="1:23" x14ac:dyDescent="0.2">
      <c r="A21" s="52" t="s">
        <v>74</v>
      </c>
      <c r="B21" s="60" t="s">
        <v>74</v>
      </c>
      <c r="C21" s="52" t="s">
        <v>74</v>
      </c>
      <c r="D21" s="60" t="s">
        <v>74</v>
      </c>
      <c r="E21" s="52" t="s">
        <v>74</v>
      </c>
      <c r="F21" s="60" t="s">
        <v>74</v>
      </c>
      <c r="G21" s="52" t="s">
        <v>74</v>
      </c>
      <c r="H21" s="60" t="s">
        <v>74</v>
      </c>
      <c r="I21" s="52" t="s">
        <v>74</v>
      </c>
      <c r="K21" s="52" t="s">
        <v>74</v>
      </c>
      <c r="L21" s="6">
        <v>21</v>
      </c>
      <c r="N21" s="157" t="s">
        <v>16</v>
      </c>
      <c r="O21" s="162" t="s">
        <v>6</v>
      </c>
      <c r="Q21"/>
    </row>
    <row r="22" spans="1:23" x14ac:dyDescent="0.2">
      <c r="A22" s="52" t="s">
        <v>74</v>
      </c>
      <c r="B22" s="60" t="s">
        <v>74</v>
      </c>
      <c r="C22" s="52" t="s">
        <v>74</v>
      </c>
      <c r="D22" s="60" t="s">
        <v>74</v>
      </c>
      <c r="E22" s="52" t="s">
        <v>74</v>
      </c>
      <c r="F22" s="60" t="s">
        <v>74</v>
      </c>
      <c r="G22" s="52" t="s">
        <v>74</v>
      </c>
      <c r="H22" s="60" t="s">
        <v>74</v>
      </c>
      <c r="I22" s="52" t="s">
        <v>74</v>
      </c>
      <c r="K22" s="52" t="s">
        <v>74</v>
      </c>
      <c r="L22" s="6">
        <v>22</v>
      </c>
      <c r="N22" s="157" t="s">
        <v>17</v>
      </c>
      <c r="O22" s="162" t="s">
        <v>22</v>
      </c>
      <c r="Q22" s="181" t="s">
        <v>81</v>
      </c>
    </row>
    <row r="23" spans="1:23" x14ac:dyDescent="0.2">
      <c r="A23" s="52" t="s">
        <v>74</v>
      </c>
      <c r="B23" s="60" t="s">
        <v>74</v>
      </c>
      <c r="C23" s="52" t="s">
        <v>74</v>
      </c>
      <c r="D23" s="60" t="s">
        <v>74</v>
      </c>
      <c r="E23" s="52" t="s">
        <v>74</v>
      </c>
      <c r="F23" s="60" t="s">
        <v>74</v>
      </c>
      <c r="G23" s="52" t="s">
        <v>74</v>
      </c>
      <c r="H23" s="60" t="s">
        <v>74</v>
      </c>
      <c r="I23" s="52" t="s">
        <v>74</v>
      </c>
      <c r="K23" s="52" t="s">
        <v>74</v>
      </c>
      <c r="L23" s="6">
        <v>23</v>
      </c>
      <c r="N23" s="163"/>
      <c r="O23" s="162" t="s">
        <v>23</v>
      </c>
      <c r="Q23" s="137" t="s">
        <v>174</v>
      </c>
    </row>
    <row r="24" spans="1:23" x14ac:dyDescent="0.2">
      <c r="A24" s="52" t="s">
        <v>74</v>
      </c>
      <c r="B24" s="60" t="s">
        <v>74</v>
      </c>
      <c r="C24" s="52" t="s">
        <v>74</v>
      </c>
      <c r="D24" s="60" t="s">
        <v>74</v>
      </c>
      <c r="E24" s="52" t="s">
        <v>74</v>
      </c>
      <c r="F24" s="60" t="s">
        <v>74</v>
      </c>
      <c r="G24" s="52" t="s">
        <v>74</v>
      </c>
      <c r="H24" s="60" t="s">
        <v>74</v>
      </c>
      <c r="I24" s="52" t="s">
        <v>74</v>
      </c>
      <c r="K24" s="52" t="s">
        <v>74</v>
      </c>
      <c r="L24" s="6">
        <v>24</v>
      </c>
      <c r="N24" s="155" t="s">
        <v>18</v>
      </c>
      <c r="O24" s="162" t="s">
        <v>24</v>
      </c>
      <c r="Q24" s="137" t="s">
        <v>176</v>
      </c>
    </row>
    <row r="25" spans="1:23" x14ac:dyDescent="0.2">
      <c r="A25" s="52" t="s">
        <v>74</v>
      </c>
      <c r="B25" s="60" t="s">
        <v>74</v>
      </c>
      <c r="C25" s="52" t="s">
        <v>74</v>
      </c>
      <c r="D25" s="60" t="s">
        <v>74</v>
      </c>
      <c r="E25" s="52" t="s">
        <v>74</v>
      </c>
      <c r="F25" s="60" t="s">
        <v>74</v>
      </c>
      <c r="G25" s="52" t="s">
        <v>74</v>
      </c>
      <c r="H25" s="60" t="s">
        <v>74</v>
      </c>
      <c r="I25" s="52" t="s">
        <v>74</v>
      </c>
      <c r="K25" s="52" t="s">
        <v>74</v>
      </c>
      <c r="L25" s="6">
        <v>25</v>
      </c>
      <c r="N25" s="158" t="s">
        <v>17</v>
      </c>
      <c r="O25" s="162" t="s">
        <v>25</v>
      </c>
      <c r="Q25" s="137" t="s">
        <v>175</v>
      </c>
    </row>
    <row r="26" spans="1:23" x14ac:dyDescent="0.2">
      <c r="A26" s="52" t="s">
        <v>74</v>
      </c>
      <c r="B26" s="60" t="s">
        <v>74</v>
      </c>
      <c r="C26" s="52" t="s">
        <v>74</v>
      </c>
      <c r="D26" s="60" t="s">
        <v>74</v>
      </c>
      <c r="E26" s="52" t="s">
        <v>74</v>
      </c>
      <c r="F26" s="60" t="s">
        <v>74</v>
      </c>
      <c r="G26" s="52" t="s">
        <v>74</v>
      </c>
      <c r="H26" s="60" t="s">
        <v>74</v>
      </c>
      <c r="I26" s="52" t="s">
        <v>74</v>
      </c>
      <c r="K26" s="52" t="s">
        <v>74</v>
      </c>
      <c r="L26" s="6">
        <v>26</v>
      </c>
      <c r="N26" s="158" t="s">
        <v>16</v>
      </c>
      <c r="O26" s="162" t="s">
        <v>26</v>
      </c>
      <c r="Q26" s="184"/>
    </row>
    <row r="27" spans="1:23" x14ac:dyDescent="0.2">
      <c r="A27" s="52" t="s">
        <v>74</v>
      </c>
      <c r="B27" s="60" t="s">
        <v>74</v>
      </c>
      <c r="C27" s="52" t="s">
        <v>74</v>
      </c>
      <c r="D27" s="60" t="s">
        <v>74</v>
      </c>
      <c r="E27" s="52" t="s">
        <v>74</v>
      </c>
      <c r="F27" s="60" t="s">
        <v>74</v>
      </c>
      <c r="G27" s="52" t="s">
        <v>74</v>
      </c>
      <c r="H27" s="60" t="s">
        <v>74</v>
      </c>
      <c r="I27" s="52" t="s">
        <v>74</v>
      </c>
      <c r="K27" s="52" t="s">
        <v>74</v>
      </c>
      <c r="L27" s="6">
        <v>27</v>
      </c>
      <c r="Q27"/>
    </row>
    <row r="28" spans="1:23" x14ac:dyDescent="0.2">
      <c r="A28" s="52" t="s">
        <v>74</v>
      </c>
      <c r="B28" s="60" t="s">
        <v>74</v>
      </c>
      <c r="C28" s="52" t="s">
        <v>74</v>
      </c>
      <c r="D28" s="60" t="s">
        <v>74</v>
      </c>
      <c r="E28" s="52" t="s">
        <v>74</v>
      </c>
      <c r="F28" s="60" t="s">
        <v>74</v>
      </c>
      <c r="G28" s="52" t="s">
        <v>74</v>
      </c>
      <c r="H28" s="60" t="s">
        <v>74</v>
      </c>
      <c r="I28" s="52" t="s">
        <v>74</v>
      </c>
      <c r="K28" s="52" t="s">
        <v>74</v>
      </c>
      <c r="L28" s="6">
        <v>28</v>
      </c>
      <c r="Q28" s="181" t="s">
        <v>159</v>
      </c>
    </row>
    <row r="29" spans="1:23" x14ac:dyDescent="0.2">
      <c r="A29" s="52" t="s">
        <v>74</v>
      </c>
      <c r="B29" s="60" t="s">
        <v>74</v>
      </c>
      <c r="C29" s="52" t="s">
        <v>74</v>
      </c>
      <c r="D29" s="60" t="s">
        <v>74</v>
      </c>
      <c r="E29" s="52" t="s">
        <v>74</v>
      </c>
      <c r="F29" s="60" t="s">
        <v>74</v>
      </c>
      <c r="G29" s="52" t="s">
        <v>74</v>
      </c>
      <c r="H29" s="60" t="s">
        <v>74</v>
      </c>
      <c r="I29" s="52" t="s">
        <v>74</v>
      </c>
      <c r="K29" s="52" t="s">
        <v>74</v>
      </c>
      <c r="L29" s="6">
        <v>29</v>
      </c>
      <c r="Q29" s="184" t="s">
        <v>145</v>
      </c>
    </row>
    <row r="30" spans="1:23" x14ac:dyDescent="0.2">
      <c r="A30" s="52" t="s">
        <v>74</v>
      </c>
      <c r="B30" s="60" t="s">
        <v>74</v>
      </c>
      <c r="C30" s="52" t="s">
        <v>74</v>
      </c>
      <c r="D30" s="60" t="s">
        <v>74</v>
      </c>
      <c r="E30" s="52" t="s">
        <v>74</v>
      </c>
      <c r="F30" s="60" t="s">
        <v>74</v>
      </c>
      <c r="G30" s="52" t="s">
        <v>74</v>
      </c>
      <c r="H30" s="60" t="s">
        <v>74</v>
      </c>
      <c r="I30" s="52" t="s">
        <v>74</v>
      </c>
      <c r="K30" s="52" t="s">
        <v>74</v>
      </c>
      <c r="L30" s="6">
        <v>30</v>
      </c>
      <c r="Q30" s="184"/>
    </row>
    <row r="31" spans="1:23" x14ac:dyDescent="0.2">
      <c r="A31" s="52" t="s">
        <v>74</v>
      </c>
      <c r="B31" s="60" t="s">
        <v>74</v>
      </c>
      <c r="C31" s="52" t="s">
        <v>74</v>
      </c>
      <c r="D31" s="60" t="s">
        <v>74</v>
      </c>
      <c r="E31" s="52" t="s">
        <v>74</v>
      </c>
      <c r="F31" s="60" t="s">
        <v>74</v>
      </c>
      <c r="G31" s="52" t="s">
        <v>74</v>
      </c>
      <c r="H31" s="60" t="s">
        <v>74</v>
      </c>
      <c r="I31" s="52" t="s">
        <v>74</v>
      </c>
      <c r="K31" s="52" t="s">
        <v>74</v>
      </c>
      <c r="L31" s="6">
        <v>31</v>
      </c>
      <c r="Q31"/>
    </row>
    <row r="32" spans="1:23" x14ac:dyDescent="0.2">
      <c r="A32" s="52" t="s">
        <v>74</v>
      </c>
      <c r="B32" s="60" t="s">
        <v>74</v>
      </c>
      <c r="C32" s="52" t="s">
        <v>74</v>
      </c>
      <c r="D32" s="60" t="s">
        <v>74</v>
      </c>
      <c r="E32" s="52" t="s">
        <v>74</v>
      </c>
      <c r="F32" s="60" t="s">
        <v>74</v>
      </c>
      <c r="G32" s="52" t="s">
        <v>74</v>
      </c>
      <c r="H32" s="60" t="s">
        <v>74</v>
      </c>
      <c r="I32" s="52" t="s">
        <v>74</v>
      </c>
      <c r="K32" s="52" t="s">
        <v>74</v>
      </c>
      <c r="L32" s="6">
        <v>32</v>
      </c>
      <c r="Q32"/>
    </row>
    <row r="33" spans="1:17" x14ac:dyDescent="0.2">
      <c r="A33" s="52" t="s">
        <v>74</v>
      </c>
      <c r="B33" s="60" t="s">
        <v>74</v>
      </c>
      <c r="C33" s="52" t="s">
        <v>74</v>
      </c>
      <c r="D33" s="60" t="s">
        <v>74</v>
      </c>
      <c r="E33" s="52" t="s">
        <v>74</v>
      </c>
      <c r="F33" s="60" t="s">
        <v>74</v>
      </c>
      <c r="G33" s="52" t="s">
        <v>74</v>
      </c>
      <c r="H33" s="60" t="s">
        <v>74</v>
      </c>
      <c r="I33" s="52" t="s">
        <v>74</v>
      </c>
      <c r="K33" s="52" t="s">
        <v>74</v>
      </c>
      <c r="L33" s="6">
        <v>33</v>
      </c>
      <c r="Q33" s="146"/>
    </row>
    <row r="34" spans="1:17" x14ac:dyDescent="0.2">
      <c r="A34" s="52" t="s">
        <v>74</v>
      </c>
      <c r="B34" s="60" t="s">
        <v>74</v>
      </c>
      <c r="C34" s="52" t="s">
        <v>74</v>
      </c>
      <c r="D34" s="60" t="s">
        <v>74</v>
      </c>
      <c r="E34" s="52" t="s">
        <v>74</v>
      </c>
      <c r="F34" s="60" t="s">
        <v>74</v>
      </c>
      <c r="G34" s="52" t="s">
        <v>74</v>
      </c>
      <c r="H34" s="60" t="s">
        <v>74</v>
      </c>
      <c r="I34" s="52" t="s">
        <v>74</v>
      </c>
      <c r="K34" s="52" t="s">
        <v>74</v>
      </c>
      <c r="L34" s="6">
        <v>34</v>
      </c>
      <c r="Q34" s="145"/>
    </row>
    <row r="35" spans="1:17" x14ac:dyDescent="0.2">
      <c r="A35" s="52" t="s">
        <v>74</v>
      </c>
      <c r="B35" s="60" t="s">
        <v>74</v>
      </c>
      <c r="C35" s="52" t="s">
        <v>74</v>
      </c>
      <c r="D35" s="60" t="s">
        <v>74</v>
      </c>
      <c r="E35" s="52" t="s">
        <v>74</v>
      </c>
      <c r="F35" s="60" t="s">
        <v>74</v>
      </c>
      <c r="G35" s="52" t="s">
        <v>74</v>
      </c>
      <c r="H35" s="60" t="s">
        <v>74</v>
      </c>
      <c r="I35" s="52" t="s">
        <v>74</v>
      </c>
      <c r="K35" s="52" t="s">
        <v>74</v>
      </c>
      <c r="L35" s="6">
        <v>35</v>
      </c>
    </row>
    <row r="36" spans="1:17" x14ac:dyDescent="0.2">
      <c r="A36" s="52" t="s">
        <v>74</v>
      </c>
      <c r="B36" s="60" t="s">
        <v>74</v>
      </c>
      <c r="C36" s="52" t="s">
        <v>74</v>
      </c>
      <c r="D36" s="60" t="s">
        <v>74</v>
      </c>
      <c r="E36" s="52" t="s">
        <v>74</v>
      </c>
      <c r="F36" s="60" t="s">
        <v>74</v>
      </c>
      <c r="G36" s="52" t="s">
        <v>74</v>
      </c>
      <c r="H36" s="60" t="s">
        <v>74</v>
      </c>
      <c r="I36" s="52" t="s">
        <v>74</v>
      </c>
      <c r="K36" s="52" t="s">
        <v>74</v>
      </c>
      <c r="L36" s="6">
        <v>36</v>
      </c>
    </row>
    <row r="37" spans="1:17" x14ac:dyDescent="0.2">
      <c r="A37" s="52" t="s">
        <v>74</v>
      </c>
      <c r="B37" s="60" t="s">
        <v>74</v>
      </c>
      <c r="C37" s="52" t="s">
        <v>74</v>
      </c>
      <c r="D37" s="60" t="s">
        <v>74</v>
      </c>
      <c r="E37" s="52" t="s">
        <v>74</v>
      </c>
      <c r="F37" s="60" t="s">
        <v>74</v>
      </c>
      <c r="G37" s="52" t="s">
        <v>74</v>
      </c>
      <c r="H37" s="60" t="s">
        <v>74</v>
      </c>
      <c r="I37" s="52" t="s">
        <v>74</v>
      </c>
      <c r="K37" s="52" t="s">
        <v>74</v>
      </c>
      <c r="L37" s="6">
        <v>37</v>
      </c>
    </row>
    <row r="38" spans="1:17" x14ac:dyDescent="0.2">
      <c r="A38" s="52" t="s">
        <v>74</v>
      </c>
      <c r="B38" s="60" t="s">
        <v>74</v>
      </c>
      <c r="C38" s="52" t="s">
        <v>74</v>
      </c>
      <c r="D38" s="60" t="s">
        <v>74</v>
      </c>
      <c r="E38" s="52" t="s">
        <v>74</v>
      </c>
      <c r="F38" s="60" t="s">
        <v>74</v>
      </c>
      <c r="G38" s="52" t="s">
        <v>74</v>
      </c>
      <c r="H38" s="60" t="s">
        <v>74</v>
      </c>
      <c r="I38" s="52" t="s">
        <v>74</v>
      </c>
      <c r="K38" s="52" t="s">
        <v>74</v>
      </c>
      <c r="L38" s="6">
        <v>38</v>
      </c>
    </row>
    <row r="39" spans="1:17" x14ac:dyDescent="0.2">
      <c r="A39" s="52" t="s">
        <v>74</v>
      </c>
      <c r="B39" s="60" t="s">
        <v>74</v>
      </c>
      <c r="C39" s="52" t="s">
        <v>74</v>
      </c>
      <c r="D39" s="60" t="s">
        <v>74</v>
      </c>
      <c r="E39" s="52" t="s">
        <v>74</v>
      </c>
      <c r="F39" s="60" t="s">
        <v>74</v>
      </c>
      <c r="G39" s="52" t="s">
        <v>74</v>
      </c>
      <c r="H39" s="60" t="s">
        <v>74</v>
      </c>
      <c r="I39" s="52" t="s">
        <v>74</v>
      </c>
      <c r="K39" s="52" t="s">
        <v>74</v>
      </c>
      <c r="L39" s="6">
        <v>39</v>
      </c>
    </row>
    <row r="40" spans="1:17" x14ac:dyDescent="0.2">
      <c r="A40" s="52" t="s">
        <v>74</v>
      </c>
      <c r="B40" s="60" t="s">
        <v>74</v>
      </c>
      <c r="C40" s="52" t="s">
        <v>74</v>
      </c>
      <c r="D40" s="60" t="s">
        <v>74</v>
      </c>
      <c r="E40" s="52" t="s">
        <v>74</v>
      </c>
      <c r="F40" s="60" t="s">
        <v>74</v>
      </c>
      <c r="G40" s="52" t="s">
        <v>74</v>
      </c>
      <c r="H40" s="60" t="s">
        <v>74</v>
      </c>
      <c r="I40" s="52" t="s">
        <v>74</v>
      </c>
      <c r="K40" s="52" t="s">
        <v>74</v>
      </c>
      <c r="L40" s="6">
        <v>40</v>
      </c>
    </row>
    <row r="41" spans="1:17" x14ac:dyDescent="0.2">
      <c r="A41" s="52" t="s">
        <v>74</v>
      </c>
      <c r="B41" s="60" t="s">
        <v>74</v>
      </c>
      <c r="C41" s="52" t="s">
        <v>74</v>
      </c>
      <c r="D41" s="60" t="s">
        <v>74</v>
      </c>
      <c r="E41" s="52" t="s">
        <v>74</v>
      </c>
      <c r="F41" s="60" t="s">
        <v>74</v>
      </c>
      <c r="G41" s="52" t="s">
        <v>74</v>
      </c>
      <c r="H41" s="60" t="s">
        <v>74</v>
      </c>
      <c r="I41" s="52" t="s">
        <v>74</v>
      </c>
      <c r="K41" s="52" t="s">
        <v>74</v>
      </c>
      <c r="L41" s="6">
        <v>41</v>
      </c>
    </row>
    <row r="42" spans="1:17" x14ac:dyDescent="0.2">
      <c r="A42" s="52" t="s">
        <v>74</v>
      </c>
      <c r="B42" s="60" t="s">
        <v>74</v>
      </c>
      <c r="C42" s="52" t="s">
        <v>74</v>
      </c>
      <c r="D42" s="60" t="s">
        <v>74</v>
      </c>
      <c r="E42" s="52" t="s">
        <v>74</v>
      </c>
      <c r="F42" s="60" t="s">
        <v>74</v>
      </c>
      <c r="G42" s="52" t="s">
        <v>74</v>
      </c>
      <c r="H42" s="60" t="s">
        <v>74</v>
      </c>
      <c r="I42" s="52" t="s">
        <v>74</v>
      </c>
      <c r="K42" s="52" t="s">
        <v>74</v>
      </c>
      <c r="L42" s="6">
        <v>42</v>
      </c>
    </row>
    <row r="43" spans="1:17" x14ac:dyDescent="0.2">
      <c r="A43" s="52" t="s">
        <v>74</v>
      </c>
      <c r="B43" s="60" t="s">
        <v>74</v>
      </c>
      <c r="C43" s="52" t="s">
        <v>74</v>
      </c>
      <c r="D43" s="60" t="s">
        <v>74</v>
      </c>
      <c r="E43" s="52" t="s">
        <v>74</v>
      </c>
      <c r="F43" s="60" t="s">
        <v>74</v>
      </c>
      <c r="G43" s="52" t="s">
        <v>74</v>
      </c>
      <c r="H43" s="60" t="s">
        <v>74</v>
      </c>
      <c r="I43" s="52" t="s">
        <v>74</v>
      </c>
      <c r="K43" s="52" t="s">
        <v>74</v>
      </c>
      <c r="L43" s="6">
        <v>43</v>
      </c>
    </row>
    <row r="44" spans="1:17" x14ac:dyDescent="0.2">
      <c r="A44" s="52" t="s">
        <v>74</v>
      </c>
      <c r="B44" s="60" t="s">
        <v>74</v>
      </c>
      <c r="C44" s="52" t="s">
        <v>74</v>
      </c>
      <c r="D44" s="60" t="s">
        <v>74</v>
      </c>
      <c r="E44" s="52" t="s">
        <v>74</v>
      </c>
      <c r="F44" s="60" t="s">
        <v>74</v>
      </c>
      <c r="G44" s="52" t="s">
        <v>74</v>
      </c>
      <c r="H44" s="60" t="s">
        <v>74</v>
      </c>
      <c r="I44" s="52" t="s">
        <v>74</v>
      </c>
      <c r="K44" s="52" t="s">
        <v>74</v>
      </c>
      <c r="L44" s="6">
        <v>44</v>
      </c>
    </row>
    <row r="45" spans="1:17" x14ac:dyDescent="0.2">
      <c r="A45" s="52" t="s">
        <v>74</v>
      </c>
      <c r="B45" s="60" t="s">
        <v>74</v>
      </c>
      <c r="C45" s="52" t="s">
        <v>74</v>
      </c>
      <c r="D45" s="60" t="s">
        <v>74</v>
      </c>
      <c r="E45" s="52" t="s">
        <v>74</v>
      </c>
      <c r="F45" s="60" t="s">
        <v>74</v>
      </c>
      <c r="G45" s="52" t="s">
        <v>74</v>
      </c>
      <c r="H45" s="60" t="s">
        <v>74</v>
      </c>
      <c r="I45" s="52" t="s">
        <v>74</v>
      </c>
      <c r="K45" s="52" t="s">
        <v>74</v>
      </c>
      <c r="L45" s="6">
        <v>45</v>
      </c>
    </row>
    <row r="46" spans="1:17" x14ac:dyDescent="0.2">
      <c r="A46" s="52" t="s">
        <v>74</v>
      </c>
      <c r="B46" s="60" t="s">
        <v>74</v>
      </c>
      <c r="C46" s="52" t="s">
        <v>74</v>
      </c>
      <c r="D46" s="60" t="s">
        <v>74</v>
      </c>
      <c r="E46" s="52" t="s">
        <v>74</v>
      </c>
      <c r="F46" s="60" t="s">
        <v>74</v>
      </c>
      <c r="G46" s="52" t="s">
        <v>74</v>
      </c>
      <c r="H46" s="60" t="s">
        <v>74</v>
      </c>
      <c r="I46" s="52" t="s">
        <v>74</v>
      </c>
      <c r="K46" s="52" t="s">
        <v>74</v>
      </c>
      <c r="L46" s="6">
        <v>46</v>
      </c>
    </row>
    <row r="47" spans="1:17" x14ac:dyDescent="0.2">
      <c r="A47" s="52" t="s">
        <v>74</v>
      </c>
      <c r="B47" s="60" t="s">
        <v>74</v>
      </c>
      <c r="C47" s="52" t="s">
        <v>74</v>
      </c>
      <c r="D47" s="60" t="s">
        <v>74</v>
      </c>
      <c r="E47" s="52" t="s">
        <v>74</v>
      </c>
      <c r="F47" s="60" t="s">
        <v>74</v>
      </c>
      <c r="G47" s="52" t="s">
        <v>74</v>
      </c>
      <c r="H47" s="60" t="s">
        <v>74</v>
      </c>
      <c r="I47" s="52" t="s">
        <v>74</v>
      </c>
      <c r="K47" s="52" t="s">
        <v>74</v>
      </c>
      <c r="L47" s="6">
        <v>47</v>
      </c>
    </row>
    <row r="48" spans="1:17" x14ac:dyDescent="0.2">
      <c r="A48" s="52" t="s">
        <v>74</v>
      </c>
      <c r="B48" s="60" t="s">
        <v>74</v>
      </c>
      <c r="C48" s="52" t="s">
        <v>74</v>
      </c>
      <c r="D48" s="60" t="s">
        <v>74</v>
      </c>
      <c r="E48" s="52" t="s">
        <v>74</v>
      </c>
      <c r="F48" s="60" t="s">
        <v>74</v>
      </c>
      <c r="G48" s="52" t="s">
        <v>74</v>
      </c>
      <c r="H48" s="60" t="s">
        <v>74</v>
      </c>
      <c r="I48" s="52" t="s">
        <v>74</v>
      </c>
      <c r="K48" s="52" t="s">
        <v>74</v>
      </c>
      <c r="L48" s="6">
        <v>48</v>
      </c>
    </row>
    <row r="49" spans="1:12" x14ac:dyDescent="0.2">
      <c r="A49" s="52" t="s">
        <v>74</v>
      </c>
      <c r="B49" s="60" t="s">
        <v>74</v>
      </c>
      <c r="C49" s="52" t="s">
        <v>74</v>
      </c>
      <c r="D49" s="60" t="s">
        <v>74</v>
      </c>
      <c r="E49" s="52" t="s">
        <v>74</v>
      </c>
      <c r="F49" s="60" t="s">
        <v>74</v>
      </c>
      <c r="G49" s="52" t="s">
        <v>74</v>
      </c>
      <c r="H49" s="60" t="s">
        <v>74</v>
      </c>
      <c r="I49" s="52" t="s">
        <v>74</v>
      </c>
      <c r="K49" s="52" t="s">
        <v>74</v>
      </c>
      <c r="L49" s="6">
        <v>49</v>
      </c>
    </row>
    <row r="50" spans="1:12" x14ac:dyDescent="0.2">
      <c r="A50" s="52" t="s">
        <v>74</v>
      </c>
      <c r="B50" s="60" t="s">
        <v>74</v>
      </c>
      <c r="C50" s="52" t="s">
        <v>74</v>
      </c>
      <c r="D50" s="60" t="s">
        <v>74</v>
      </c>
      <c r="E50" s="52" t="s">
        <v>74</v>
      </c>
      <c r="F50" s="60" t="s">
        <v>74</v>
      </c>
      <c r="G50" s="52" t="s">
        <v>74</v>
      </c>
      <c r="H50" s="60" t="s">
        <v>74</v>
      </c>
      <c r="I50" s="52" t="s">
        <v>74</v>
      </c>
      <c r="K50" s="52" t="s">
        <v>74</v>
      </c>
      <c r="L50" s="6">
        <v>50</v>
      </c>
    </row>
    <row r="51" spans="1:12" x14ac:dyDescent="0.2">
      <c r="A51" s="52" t="s">
        <v>74</v>
      </c>
      <c r="B51" s="60" t="s">
        <v>74</v>
      </c>
      <c r="C51" s="52" t="s">
        <v>74</v>
      </c>
      <c r="D51" s="60" t="s">
        <v>74</v>
      </c>
      <c r="E51" s="52" t="s">
        <v>74</v>
      </c>
      <c r="F51" s="60" t="s">
        <v>74</v>
      </c>
      <c r="G51" s="52" t="s">
        <v>74</v>
      </c>
      <c r="H51" s="60" t="s">
        <v>74</v>
      </c>
      <c r="I51" s="52" t="s">
        <v>74</v>
      </c>
      <c r="K51" s="52" t="s">
        <v>74</v>
      </c>
      <c r="L51" s="6">
        <v>51</v>
      </c>
    </row>
    <row r="52" spans="1:12" x14ac:dyDescent="0.2">
      <c r="A52" s="52" t="s">
        <v>74</v>
      </c>
      <c r="B52" s="60" t="s">
        <v>74</v>
      </c>
      <c r="C52" s="52" t="s">
        <v>74</v>
      </c>
      <c r="D52" s="60" t="s">
        <v>74</v>
      </c>
      <c r="E52" s="52" t="s">
        <v>74</v>
      </c>
      <c r="F52" s="60" t="s">
        <v>74</v>
      </c>
      <c r="G52" s="52" t="s">
        <v>74</v>
      </c>
      <c r="H52" s="60" t="s">
        <v>74</v>
      </c>
      <c r="I52" s="52" t="s">
        <v>74</v>
      </c>
      <c r="K52" s="52" t="s">
        <v>74</v>
      </c>
      <c r="L52" s="6">
        <v>52</v>
      </c>
    </row>
    <row r="53" spans="1:12" x14ac:dyDescent="0.2">
      <c r="A53" s="52" t="s">
        <v>74</v>
      </c>
      <c r="B53" s="60" t="s">
        <v>74</v>
      </c>
      <c r="C53" s="52" t="s">
        <v>74</v>
      </c>
      <c r="D53" s="60" t="s">
        <v>74</v>
      </c>
      <c r="E53" s="52" t="s">
        <v>74</v>
      </c>
      <c r="F53" s="60" t="s">
        <v>74</v>
      </c>
      <c r="G53" s="52" t="s">
        <v>74</v>
      </c>
      <c r="H53" s="60" t="s">
        <v>74</v>
      </c>
      <c r="I53" s="52" t="s">
        <v>74</v>
      </c>
      <c r="K53" s="52" t="s">
        <v>74</v>
      </c>
      <c r="L53" s="6">
        <v>53</v>
      </c>
    </row>
    <row r="54" spans="1:12" x14ac:dyDescent="0.2">
      <c r="A54" s="52" t="s">
        <v>74</v>
      </c>
      <c r="B54" s="60" t="s">
        <v>74</v>
      </c>
      <c r="C54" s="52" t="s">
        <v>74</v>
      </c>
      <c r="D54" s="60" t="s">
        <v>74</v>
      </c>
      <c r="E54" s="52" t="s">
        <v>74</v>
      </c>
      <c r="F54" s="60" t="s">
        <v>74</v>
      </c>
      <c r="G54" s="52" t="s">
        <v>74</v>
      </c>
      <c r="H54" s="60" t="s">
        <v>74</v>
      </c>
      <c r="I54" s="52" t="s">
        <v>74</v>
      </c>
      <c r="K54" s="52" t="s">
        <v>74</v>
      </c>
      <c r="L54" s="6">
        <v>54</v>
      </c>
    </row>
    <row r="55" spans="1:12" x14ac:dyDescent="0.2">
      <c r="A55" s="52" t="s">
        <v>74</v>
      </c>
      <c r="B55" s="60" t="s">
        <v>74</v>
      </c>
      <c r="C55" s="52" t="s">
        <v>74</v>
      </c>
      <c r="D55" s="60" t="s">
        <v>74</v>
      </c>
      <c r="E55" s="52" t="s">
        <v>74</v>
      </c>
      <c r="F55" s="60" t="s">
        <v>74</v>
      </c>
      <c r="G55" s="52" t="s">
        <v>74</v>
      </c>
      <c r="H55" s="60" t="s">
        <v>74</v>
      </c>
      <c r="I55" s="52" t="s">
        <v>74</v>
      </c>
      <c r="K55" s="52" t="s">
        <v>74</v>
      </c>
      <c r="L55" s="6">
        <v>55</v>
      </c>
    </row>
    <row r="56" spans="1:12" x14ac:dyDescent="0.2">
      <c r="A56" s="52" t="s">
        <v>74</v>
      </c>
      <c r="B56" s="60" t="s">
        <v>74</v>
      </c>
      <c r="C56" s="52" t="s">
        <v>74</v>
      </c>
      <c r="D56" s="60" t="s">
        <v>74</v>
      </c>
      <c r="E56" s="52" t="s">
        <v>74</v>
      </c>
      <c r="F56" s="60" t="s">
        <v>74</v>
      </c>
      <c r="G56" s="52" t="s">
        <v>74</v>
      </c>
      <c r="H56" s="60" t="s">
        <v>74</v>
      </c>
      <c r="I56" s="52" t="s">
        <v>74</v>
      </c>
      <c r="K56" s="52" t="s">
        <v>74</v>
      </c>
      <c r="L56" s="6">
        <v>56</v>
      </c>
    </row>
    <row r="57" spans="1:12" x14ac:dyDescent="0.2">
      <c r="A57" s="52" t="s">
        <v>74</v>
      </c>
      <c r="B57" s="60" t="s">
        <v>74</v>
      </c>
      <c r="C57" s="52" t="s">
        <v>74</v>
      </c>
      <c r="D57" s="60" t="s">
        <v>74</v>
      </c>
      <c r="E57" s="52" t="s">
        <v>74</v>
      </c>
      <c r="F57" s="60" t="s">
        <v>74</v>
      </c>
      <c r="G57" s="52" t="s">
        <v>74</v>
      </c>
      <c r="H57" s="60" t="s">
        <v>74</v>
      </c>
      <c r="I57" s="52" t="s">
        <v>74</v>
      </c>
      <c r="K57" s="52" t="s">
        <v>74</v>
      </c>
      <c r="L57" s="6">
        <v>57</v>
      </c>
    </row>
    <row r="58" spans="1:12" x14ac:dyDescent="0.2">
      <c r="A58" s="52" t="s">
        <v>74</v>
      </c>
      <c r="B58" s="60" t="s">
        <v>74</v>
      </c>
      <c r="C58" s="52" t="s">
        <v>74</v>
      </c>
      <c r="D58" s="60" t="s">
        <v>74</v>
      </c>
      <c r="E58" s="52" t="s">
        <v>74</v>
      </c>
      <c r="F58" s="60" t="s">
        <v>74</v>
      </c>
      <c r="G58" s="52" t="s">
        <v>74</v>
      </c>
      <c r="H58" s="60" t="s">
        <v>74</v>
      </c>
      <c r="I58" s="52" t="s">
        <v>74</v>
      </c>
      <c r="K58" s="52" t="s">
        <v>74</v>
      </c>
      <c r="L58" s="6">
        <v>58</v>
      </c>
    </row>
    <row r="59" spans="1:12" x14ac:dyDescent="0.2">
      <c r="A59" s="52" t="s">
        <v>74</v>
      </c>
      <c r="B59" s="60" t="s">
        <v>74</v>
      </c>
      <c r="C59" s="52" t="s">
        <v>74</v>
      </c>
      <c r="D59" s="60" t="s">
        <v>74</v>
      </c>
      <c r="E59" s="52" t="s">
        <v>74</v>
      </c>
      <c r="F59" s="60" t="s">
        <v>74</v>
      </c>
      <c r="G59" s="52" t="s">
        <v>74</v>
      </c>
      <c r="H59" s="60" t="s">
        <v>74</v>
      </c>
      <c r="I59" s="52" t="s">
        <v>74</v>
      </c>
      <c r="K59" s="52" t="s">
        <v>74</v>
      </c>
      <c r="L59" s="6">
        <v>59</v>
      </c>
    </row>
    <row r="60" spans="1:12" x14ac:dyDescent="0.2">
      <c r="A60" s="52" t="s">
        <v>74</v>
      </c>
      <c r="B60" s="60" t="s">
        <v>74</v>
      </c>
      <c r="C60" s="52" t="s">
        <v>74</v>
      </c>
      <c r="D60" s="60" t="s">
        <v>74</v>
      </c>
      <c r="E60" s="52" t="s">
        <v>74</v>
      </c>
      <c r="F60" s="60" t="s">
        <v>74</v>
      </c>
      <c r="G60" s="52" t="s">
        <v>74</v>
      </c>
      <c r="H60" s="60" t="s">
        <v>74</v>
      </c>
      <c r="I60" s="52" t="s">
        <v>74</v>
      </c>
      <c r="K60" s="52" t="s">
        <v>74</v>
      </c>
      <c r="L60" s="6">
        <v>60</v>
      </c>
    </row>
    <row r="61" spans="1:12" x14ac:dyDescent="0.2">
      <c r="A61" s="52" t="s">
        <v>74</v>
      </c>
      <c r="B61" s="60" t="s">
        <v>74</v>
      </c>
      <c r="C61" s="52" t="s">
        <v>74</v>
      </c>
      <c r="D61" s="60" t="s">
        <v>74</v>
      </c>
      <c r="E61" s="52" t="s">
        <v>74</v>
      </c>
      <c r="F61" s="60" t="s">
        <v>74</v>
      </c>
      <c r="G61" s="52" t="s">
        <v>74</v>
      </c>
      <c r="H61" s="60" t="s">
        <v>74</v>
      </c>
      <c r="I61" s="52" t="s">
        <v>74</v>
      </c>
      <c r="K61" s="52" t="s">
        <v>74</v>
      </c>
      <c r="L61" s="6">
        <v>61</v>
      </c>
    </row>
    <row r="62" spans="1:12" x14ac:dyDescent="0.2">
      <c r="A62" s="52" t="s">
        <v>74</v>
      </c>
      <c r="B62" s="60" t="s">
        <v>74</v>
      </c>
      <c r="C62" s="52" t="s">
        <v>74</v>
      </c>
      <c r="D62" s="60" t="s">
        <v>74</v>
      </c>
      <c r="E62" s="52" t="s">
        <v>74</v>
      </c>
      <c r="F62" s="60" t="s">
        <v>74</v>
      </c>
      <c r="G62" s="52" t="s">
        <v>74</v>
      </c>
      <c r="H62" s="60" t="s">
        <v>74</v>
      </c>
      <c r="I62" s="52" t="s">
        <v>74</v>
      </c>
      <c r="K62" s="52" t="s">
        <v>74</v>
      </c>
      <c r="L62" s="6">
        <v>62</v>
      </c>
    </row>
    <row r="63" spans="1:12" x14ac:dyDescent="0.2">
      <c r="A63" s="52" t="s">
        <v>74</v>
      </c>
      <c r="B63" s="60" t="s">
        <v>74</v>
      </c>
      <c r="C63" s="52" t="s">
        <v>74</v>
      </c>
      <c r="D63" s="60" t="s">
        <v>74</v>
      </c>
      <c r="E63" s="52" t="s">
        <v>74</v>
      </c>
      <c r="F63" s="60" t="s">
        <v>74</v>
      </c>
      <c r="G63" s="52" t="s">
        <v>74</v>
      </c>
      <c r="H63" s="60" t="s">
        <v>74</v>
      </c>
      <c r="I63" s="52" t="s">
        <v>74</v>
      </c>
      <c r="K63" s="52" t="s">
        <v>74</v>
      </c>
      <c r="L63" s="6">
        <v>63</v>
      </c>
    </row>
    <row r="64" spans="1:12" x14ac:dyDescent="0.2">
      <c r="A64" s="52" t="s">
        <v>74</v>
      </c>
      <c r="B64" s="60" t="s">
        <v>74</v>
      </c>
      <c r="C64" s="52" t="s">
        <v>74</v>
      </c>
      <c r="D64" s="60" t="s">
        <v>74</v>
      </c>
      <c r="E64" s="52" t="s">
        <v>74</v>
      </c>
      <c r="F64" s="60" t="s">
        <v>74</v>
      </c>
      <c r="G64" s="52" t="s">
        <v>74</v>
      </c>
      <c r="H64" s="60" t="s">
        <v>74</v>
      </c>
      <c r="I64" s="52" t="s">
        <v>74</v>
      </c>
      <c r="K64" s="52" t="s">
        <v>74</v>
      </c>
      <c r="L64" s="6">
        <v>64</v>
      </c>
    </row>
    <row r="65" spans="1:12" x14ac:dyDescent="0.2">
      <c r="A65" s="52" t="s">
        <v>74</v>
      </c>
      <c r="B65" s="60" t="s">
        <v>74</v>
      </c>
      <c r="C65" s="52" t="s">
        <v>74</v>
      </c>
      <c r="D65" s="60" t="s">
        <v>74</v>
      </c>
      <c r="E65" s="52" t="s">
        <v>74</v>
      </c>
      <c r="F65" s="60" t="s">
        <v>74</v>
      </c>
      <c r="G65" s="52" t="s">
        <v>74</v>
      </c>
      <c r="H65" s="60" t="s">
        <v>74</v>
      </c>
      <c r="I65" s="52" t="s">
        <v>74</v>
      </c>
      <c r="K65" s="52" t="s">
        <v>74</v>
      </c>
      <c r="L65" s="6">
        <v>65</v>
      </c>
    </row>
    <row r="66" spans="1:12" x14ac:dyDescent="0.2">
      <c r="A66" s="52" t="s">
        <v>74</v>
      </c>
      <c r="B66" s="60" t="s">
        <v>74</v>
      </c>
      <c r="C66" s="52" t="s">
        <v>74</v>
      </c>
      <c r="D66" s="60" t="s">
        <v>74</v>
      </c>
      <c r="E66" s="52" t="s">
        <v>74</v>
      </c>
      <c r="F66" s="60" t="s">
        <v>74</v>
      </c>
      <c r="G66" s="52" t="s">
        <v>74</v>
      </c>
      <c r="H66" s="60" t="s">
        <v>74</v>
      </c>
      <c r="I66" s="52" t="s">
        <v>74</v>
      </c>
      <c r="K66" s="52" t="s">
        <v>74</v>
      </c>
      <c r="L66" s="6">
        <v>66</v>
      </c>
    </row>
    <row r="67" spans="1:12" x14ac:dyDescent="0.2">
      <c r="A67" s="52" t="s">
        <v>74</v>
      </c>
      <c r="B67" s="60" t="s">
        <v>74</v>
      </c>
      <c r="C67" s="52" t="s">
        <v>74</v>
      </c>
      <c r="D67" s="60" t="s">
        <v>74</v>
      </c>
      <c r="E67" s="52" t="s">
        <v>74</v>
      </c>
      <c r="F67" s="60" t="s">
        <v>74</v>
      </c>
      <c r="G67" s="52" t="s">
        <v>74</v>
      </c>
      <c r="H67" s="60" t="s">
        <v>74</v>
      </c>
      <c r="I67" s="52" t="s">
        <v>74</v>
      </c>
      <c r="K67" s="52" t="s">
        <v>74</v>
      </c>
      <c r="L67" s="6">
        <v>67</v>
      </c>
    </row>
    <row r="68" spans="1:12" x14ac:dyDescent="0.2">
      <c r="A68" s="52" t="s">
        <v>74</v>
      </c>
      <c r="B68" s="60" t="s">
        <v>74</v>
      </c>
      <c r="C68" s="52" t="s">
        <v>74</v>
      </c>
      <c r="D68" s="60" t="s">
        <v>74</v>
      </c>
      <c r="E68" s="52" t="s">
        <v>74</v>
      </c>
      <c r="F68" s="60" t="s">
        <v>74</v>
      </c>
      <c r="G68" s="52" t="s">
        <v>74</v>
      </c>
      <c r="H68" s="60" t="s">
        <v>74</v>
      </c>
      <c r="I68" s="52" t="s">
        <v>74</v>
      </c>
      <c r="K68" s="52" t="s">
        <v>74</v>
      </c>
      <c r="L68" s="6">
        <v>68</v>
      </c>
    </row>
    <row r="69" spans="1:12" x14ac:dyDescent="0.2">
      <c r="A69" s="52" t="s">
        <v>74</v>
      </c>
      <c r="B69" s="60" t="s">
        <v>74</v>
      </c>
      <c r="C69" s="52" t="s">
        <v>74</v>
      </c>
      <c r="D69" s="60" t="s">
        <v>74</v>
      </c>
      <c r="E69" s="52" t="s">
        <v>74</v>
      </c>
      <c r="F69" s="60" t="s">
        <v>74</v>
      </c>
      <c r="G69" s="52" t="s">
        <v>74</v>
      </c>
      <c r="H69" s="60" t="s">
        <v>74</v>
      </c>
      <c r="I69" s="52" t="s">
        <v>74</v>
      </c>
      <c r="K69" s="52" t="s">
        <v>74</v>
      </c>
      <c r="L69" s="6">
        <v>69</v>
      </c>
    </row>
    <row r="70" spans="1:12" x14ac:dyDescent="0.2">
      <c r="A70" s="52" t="s">
        <v>74</v>
      </c>
      <c r="B70" s="60" t="s">
        <v>74</v>
      </c>
      <c r="C70" s="52" t="s">
        <v>74</v>
      </c>
      <c r="D70" s="60" t="s">
        <v>74</v>
      </c>
      <c r="E70" s="52" t="s">
        <v>74</v>
      </c>
      <c r="F70" s="60" t="s">
        <v>74</v>
      </c>
      <c r="G70" s="52" t="s">
        <v>74</v>
      </c>
      <c r="H70" s="60" t="s">
        <v>74</v>
      </c>
      <c r="I70" s="52" t="s">
        <v>74</v>
      </c>
      <c r="K70" s="52" t="s">
        <v>74</v>
      </c>
      <c r="L70" s="6">
        <v>70</v>
      </c>
    </row>
    <row r="71" spans="1:12" x14ac:dyDescent="0.2">
      <c r="A71" s="52"/>
      <c r="B71" s="60"/>
      <c r="C71" s="52"/>
      <c r="D71" s="60"/>
      <c r="E71" s="52"/>
      <c r="F71" s="60"/>
      <c r="G71" s="52"/>
      <c r="H71" s="60"/>
      <c r="I71" s="52"/>
      <c r="K71" s="52"/>
      <c r="L71"/>
    </row>
    <row r="72" spans="1:12" x14ac:dyDescent="0.2">
      <c r="A72" s="52"/>
      <c r="B72" s="60"/>
      <c r="C72" s="52"/>
      <c r="D72" s="60"/>
      <c r="E72" s="52"/>
      <c r="F72" s="60"/>
      <c r="G72" s="52"/>
      <c r="H72" s="60"/>
      <c r="I72" s="52"/>
      <c r="K72" s="52"/>
      <c r="L72"/>
    </row>
    <row r="73" spans="1:12" x14ac:dyDescent="0.2">
      <c r="A73" s="52"/>
      <c r="B73" s="60"/>
      <c r="C73" s="52"/>
      <c r="D73" s="60"/>
      <c r="E73" s="52"/>
      <c r="F73" s="60"/>
      <c r="G73" s="52"/>
      <c r="H73" s="60"/>
      <c r="I73" s="52"/>
      <c r="K73" s="52"/>
    </row>
    <row r="74" spans="1:12" x14ac:dyDescent="0.2">
      <c r="A74" s="52"/>
      <c r="B74" s="60"/>
      <c r="C74" s="52"/>
      <c r="D74" s="60"/>
      <c r="E74" s="52"/>
      <c r="F74" s="60"/>
      <c r="G74" s="52"/>
      <c r="H74" s="60"/>
      <c r="I74" s="52"/>
      <c r="K74" s="52"/>
    </row>
    <row r="75" spans="1:12" x14ac:dyDescent="0.2">
      <c r="A75" s="52"/>
      <c r="B75" s="60"/>
      <c r="C75" s="52"/>
      <c r="D75" s="60"/>
      <c r="E75" s="52"/>
      <c r="F75" s="60"/>
      <c r="G75" s="52"/>
      <c r="H75" s="60"/>
      <c r="I75" s="52"/>
      <c r="K75" s="52"/>
    </row>
    <row r="76" spans="1:12" x14ac:dyDescent="0.2">
      <c r="A76" s="52"/>
      <c r="B76" s="60"/>
      <c r="C76" s="52"/>
      <c r="D76" s="60"/>
      <c r="E76" s="52"/>
      <c r="F76" s="60"/>
      <c r="G76" s="52"/>
      <c r="H76" s="60"/>
      <c r="I76" s="52"/>
      <c r="K76" s="52"/>
    </row>
    <row r="77" spans="1:12" x14ac:dyDescent="0.2">
      <c r="A77" s="52"/>
      <c r="B77" s="60"/>
      <c r="C77" s="52"/>
      <c r="D77" s="60"/>
      <c r="E77" s="52"/>
      <c r="F77" s="60"/>
      <c r="G77" s="52"/>
      <c r="H77" s="60"/>
      <c r="I77" s="52"/>
      <c r="K77" s="52"/>
    </row>
    <row r="78" spans="1:12" x14ac:dyDescent="0.2">
      <c r="A78" s="52"/>
      <c r="B78" s="60"/>
      <c r="C78" s="52"/>
      <c r="D78" s="60"/>
      <c r="E78" s="52"/>
      <c r="F78" s="60"/>
      <c r="G78" s="52"/>
      <c r="H78" s="60"/>
      <c r="I78" s="52"/>
      <c r="K78" s="52"/>
    </row>
    <row r="79" spans="1:12" x14ac:dyDescent="0.2">
      <c r="A79" s="52"/>
      <c r="B79" s="60"/>
      <c r="C79" s="52"/>
      <c r="D79" s="60"/>
      <c r="E79" s="52"/>
      <c r="F79" s="60"/>
      <c r="G79" s="52"/>
      <c r="H79" s="60"/>
      <c r="I79" s="52"/>
      <c r="K79" s="52"/>
    </row>
    <row r="80" spans="1:12" x14ac:dyDescent="0.2">
      <c r="A80" s="52"/>
      <c r="B80" s="60"/>
      <c r="C80" s="52"/>
      <c r="D80" s="60"/>
      <c r="E80" s="52"/>
      <c r="F80" s="60"/>
      <c r="G80" s="52"/>
      <c r="H80" s="60"/>
      <c r="I80" s="52"/>
      <c r="K80" s="52"/>
    </row>
  </sheetData>
  <sheetProtection password="DD0D" sheet="1" objects="1" scenarios="1" selectLockedCells="1"/>
  <phoneticPr fontId="6"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Entries</vt:lpstr>
      <vt:lpstr>Payment</vt:lpstr>
      <vt:lpstr>Instructions</vt:lpstr>
      <vt:lpstr>Information</vt:lpstr>
      <vt:lpstr>Schools</vt:lpstr>
      <vt:lpstr>Lists</vt:lpstr>
      <vt:lpstr>Ages</vt:lpstr>
      <vt:lpstr>B6x4</vt:lpstr>
      <vt:lpstr>B6x6</vt:lpstr>
      <vt:lpstr>Beds</vt:lpstr>
      <vt:lpstr>Clubnames</vt:lpstr>
      <vt:lpstr>Schools!Clubs</vt:lpstr>
      <vt:lpstr>ElBed</vt:lpstr>
      <vt:lpstr>Gender</vt:lpstr>
      <vt:lpstr>Grade</vt:lpstr>
      <vt:lpstr>GradeAges</vt:lpstr>
      <vt:lpstr>Half</vt:lpstr>
      <vt:lpstr>Individual</vt:lpstr>
      <vt:lpstr>Jobs</vt:lpstr>
      <vt:lpstr>Judges</vt:lpstr>
      <vt:lpstr>NovBed</vt:lpstr>
      <vt:lpstr>Entries!Print_Area</vt:lpstr>
      <vt:lpstr>Information!Print_Area</vt:lpstr>
      <vt:lpstr>Instructions!Print_Area</vt:lpstr>
      <vt:lpstr>Lists!Print_Area</vt:lpstr>
      <vt:lpstr>Payment!Print_Area</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Chris Edwards</cp:lastModifiedBy>
  <cp:lastPrinted>2009-11-10T23:32:41Z</cp:lastPrinted>
  <dcterms:created xsi:type="dcterms:W3CDTF">2006-11-30T14:34:18Z</dcterms:created>
  <dcterms:modified xsi:type="dcterms:W3CDTF">2018-01-27T21:43:27Z</dcterms:modified>
</cp:coreProperties>
</file>